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1"/>
  </bookViews>
  <sheets>
    <sheet name="CONTR. BENE" sheetId="1" r:id="rId1"/>
    <sheet name="MUNICIPIOS DICIEMBRE 2021" sheetId="2" r:id="rId2"/>
    <sheet name="PRESTACION DE SERVICIOS" sheetId="3" r:id="rId3"/>
    <sheet name="MUNICIPIOS" sheetId="4" r:id="rId4"/>
  </sheets>
  <definedNames>
    <definedName name="_Hlk63820207" localSheetId="0">'CONTR. BENE'!$H$29</definedName>
  </definedNames>
  <calcPr fullCalcOnLoad="1"/>
</workbook>
</file>

<file path=xl/comments2.xml><?xml version="1.0" encoding="utf-8"?>
<comments xmlns="http://schemas.openxmlformats.org/spreadsheetml/2006/main">
  <authors>
    <author>USUARIO</author>
  </authors>
  <commentList>
    <comment ref="F156" authorId="0">
      <text>
        <r>
          <rPr>
            <b/>
            <sz val="9"/>
            <rFont val="Tahoma"/>
            <family val="2"/>
          </rPr>
          <t>USUARIO:</t>
        </r>
        <r>
          <rPr>
            <sz val="9"/>
            <rFont val="Tahoma"/>
            <family val="2"/>
          </rPr>
          <t xml:space="preserve">
</t>
        </r>
      </text>
    </comment>
    <comment ref="F100" authorId="0">
      <text>
        <r>
          <rPr>
            <b/>
            <sz val="9"/>
            <rFont val="Tahoma"/>
            <family val="2"/>
          </rPr>
          <t>USUARIO:</t>
        </r>
        <r>
          <rPr>
            <sz val="9"/>
            <rFont val="Tahoma"/>
            <family val="2"/>
          </rPr>
          <t xml:space="preserve">
</t>
        </r>
      </text>
    </comment>
  </commentList>
</comments>
</file>

<file path=xl/comments4.xml><?xml version="1.0" encoding="utf-8"?>
<comments xmlns="http://schemas.openxmlformats.org/spreadsheetml/2006/main">
  <authors>
    <author>USUARIO</author>
  </authors>
  <commentList>
    <comment ref="I87" authorId="0">
      <text>
        <r>
          <rPr>
            <b/>
            <sz val="9"/>
            <rFont val="Tahoma"/>
            <family val="2"/>
          </rPr>
          <t>USUARIO:</t>
        </r>
        <r>
          <rPr>
            <sz val="9"/>
            <rFont val="Tahoma"/>
            <family val="2"/>
          </rPr>
          <t xml:space="preserve">
</t>
        </r>
      </text>
    </comment>
    <comment ref="I160"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<sst xmlns="http://schemas.openxmlformats.org/spreadsheetml/2006/main" count="2734" uniqueCount="1014">
  <si>
    <t>CONTRATISTA</t>
  </si>
  <si>
    <t>Objeto</t>
  </si>
  <si>
    <t>Plazo</t>
  </si>
  <si>
    <t>valor</t>
  </si>
  <si>
    <t>fecha de firma</t>
  </si>
  <si>
    <t>Estado</t>
  </si>
  <si>
    <t>PRESTACIÓN DE SERVICIOS</t>
  </si>
  <si>
    <t>CONTRATO INTERADMINISTRATIVO</t>
  </si>
  <si>
    <t>Numero de Adiciones</t>
  </si>
  <si>
    <t>Valor de las Adiciones</t>
  </si>
  <si>
    <t>Valor Ejecutado</t>
  </si>
  <si>
    <t>LINK SECOP</t>
  </si>
  <si>
    <t>APORTE BENEFICENCIA</t>
  </si>
  <si>
    <t>DIRECCION</t>
  </si>
  <si>
    <t>CORREO ELECTRONICO</t>
  </si>
  <si>
    <t>CONVENIO DE ASOCIACION- PROCESO COMPETITIVO</t>
  </si>
  <si>
    <t xml:space="preserve">No. Cont. </t>
  </si>
  <si>
    <t>MINIMA CUANTIA</t>
  </si>
  <si>
    <t>NUMERO DE CONTRATOS</t>
  </si>
  <si>
    <t>TOTAL</t>
  </si>
  <si>
    <t xml:space="preserve">LICITACION </t>
  </si>
  <si>
    <t>CONTRATO DE COMODATO</t>
  </si>
  <si>
    <t>ORDEN DE COMPRA TIENDA VIRTUD Y ACUERDOS MARCO</t>
  </si>
  <si>
    <t>Modalidad</t>
  </si>
  <si>
    <t>Valor en millones</t>
  </si>
  <si>
    <t>Selección abreviada</t>
  </si>
  <si>
    <t>Contratación directa</t>
  </si>
  <si>
    <t>Licitación Pública</t>
  </si>
  <si>
    <t>Concurso de Méritos</t>
  </si>
  <si>
    <t>Mínima Cuantía</t>
  </si>
  <si>
    <t>Total</t>
  </si>
  <si>
    <r>
      <t>N</t>
    </r>
    <r>
      <rPr>
        <b/>
        <sz val="10"/>
        <color indexed="56"/>
        <rFont val="Arial"/>
        <family val="2"/>
      </rPr>
      <t>º de</t>
    </r>
    <r>
      <rPr>
        <b/>
        <sz val="10"/>
        <color indexed="62"/>
        <rFont val="Arial"/>
        <family val="2"/>
      </rPr>
      <t xml:space="preserve"> contratos</t>
    </r>
  </si>
  <si>
    <r>
      <t>N</t>
    </r>
    <r>
      <rPr>
        <b/>
        <sz val="10"/>
        <color indexed="56"/>
        <rFont val="Arial"/>
        <family val="2"/>
      </rPr>
      <t>ªº</t>
    </r>
    <r>
      <rPr>
        <b/>
        <sz val="10"/>
        <color indexed="62"/>
        <rFont val="Arial"/>
        <family val="2"/>
      </rPr>
      <t>de procesos en SECOP</t>
    </r>
  </si>
  <si>
    <t>NIT. Y/O CEDULA</t>
  </si>
  <si>
    <t xml:space="preserve">No. Contrato </t>
  </si>
  <si>
    <t xml:space="preserve">MUNICIPIO </t>
  </si>
  <si>
    <t>SUPERVISOR</t>
  </si>
  <si>
    <t>PENDIENTE</t>
  </si>
  <si>
    <t>ESCANEADOS</t>
  </si>
  <si>
    <t xml:space="preserve">ADICION </t>
  </si>
  <si>
    <t>PRORROGA</t>
  </si>
  <si>
    <t>VENCIDO</t>
  </si>
  <si>
    <t>ACTA LIQUIDACION</t>
  </si>
  <si>
    <t>PROCEDIMIENTO: GESTION CONTRACTUAL</t>
  </si>
  <si>
    <t xml:space="preserve">FORMATO: CONTROL PROCESO CONTRATACION </t>
  </si>
  <si>
    <r>
      <rPr>
        <b/>
        <sz val="12"/>
        <color indexed="8"/>
        <rFont val="Arial"/>
        <family val="2"/>
      </rPr>
      <t>PROCESO:</t>
    </r>
    <r>
      <rPr>
        <sz val="12"/>
        <color indexed="8"/>
        <rFont val="Arial"/>
        <family val="2"/>
      </rPr>
      <t xml:space="preserve"> CONTRACTUAL </t>
    </r>
  </si>
  <si>
    <r>
      <rPr>
        <b/>
        <sz val="12"/>
        <color indexed="8"/>
        <rFont val="Arial"/>
        <family val="2"/>
      </rPr>
      <t>CÓDIGO</t>
    </r>
    <r>
      <rPr>
        <sz val="12"/>
        <color indexed="8"/>
        <rFont val="Arial"/>
        <family val="2"/>
      </rPr>
      <t>: FT-5100-07-01.02</t>
    </r>
  </si>
  <si>
    <r>
      <rPr>
        <b/>
        <sz val="12"/>
        <color indexed="8"/>
        <rFont val="Arial"/>
        <family val="2"/>
      </rPr>
      <t>VERSION</t>
    </r>
    <r>
      <rPr>
        <sz val="12"/>
        <color indexed="8"/>
        <rFont val="Arial"/>
        <family val="2"/>
      </rPr>
      <t>: 04</t>
    </r>
  </si>
  <si>
    <r>
      <rPr>
        <b/>
        <sz val="12"/>
        <color indexed="8"/>
        <rFont val="Arial"/>
        <family val="2"/>
      </rPr>
      <t>FECHA:</t>
    </r>
    <r>
      <rPr>
        <sz val="12"/>
        <color indexed="8"/>
        <rFont val="Arial"/>
        <family val="2"/>
      </rPr>
      <t xml:space="preserve">  14/06/2018</t>
    </r>
  </si>
  <si>
    <r>
      <rPr>
        <b/>
        <sz val="12"/>
        <color indexed="8"/>
        <rFont val="Arial"/>
        <family val="2"/>
      </rPr>
      <t>CÓDIGO:</t>
    </r>
    <r>
      <rPr>
        <sz val="12"/>
        <color indexed="8"/>
        <rFont val="Arial"/>
        <family val="2"/>
      </rPr>
      <t xml:space="preserve"> FT-5100-07-01.02</t>
    </r>
  </si>
  <si>
    <r>
      <rPr>
        <b/>
        <sz val="12"/>
        <color indexed="8"/>
        <rFont val="Arial"/>
        <family val="2"/>
      </rPr>
      <t>PROCEDIMIENTO</t>
    </r>
    <r>
      <rPr>
        <sz val="12"/>
        <color indexed="8"/>
        <rFont val="Arial"/>
        <family val="2"/>
      </rPr>
      <t>: GESTION CONTRACTUAL</t>
    </r>
  </si>
  <si>
    <r>
      <rPr>
        <b/>
        <sz val="12"/>
        <color indexed="8"/>
        <rFont val="Arial"/>
        <family val="2"/>
      </rPr>
      <t>FORMATO</t>
    </r>
    <r>
      <rPr>
        <sz val="12"/>
        <color indexed="8"/>
        <rFont val="Arial"/>
        <family val="2"/>
      </rPr>
      <t xml:space="preserve">: CONTROL PROCESO CONTRATACION </t>
    </r>
  </si>
  <si>
    <r>
      <rPr>
        <b/>
        <sz val="12"/>
        <color indexed="8"/>
        <rFont val="Arial"/>
        <family val="2"/>
      </rPr>
      <t>VERSION:</t>
    </r>
    <r>
      <rPr>
        <sz val="12"/>
        <color indexed="8"/>
        <rFont val="Arial"/>
        <family val="2"/>
      </rPr>
      <t xml:space="preserve"> 04</t>
    </r>
  </si>
  <si>
    <r>
      <rPr>
        <b/>
        <sz val="12"/>
        <color indexed="8"/>
        <rFont val="Arial"/>
        <family val="2"/>
      </rPr>
      <t>FECHA</t>
    </r>
    <r>
      <rPr>
        <sz val="12"/>
        <color indexed="8"/>
        <rFont val="Arial"/>
        <family val="2"/>
      </rPr>
      <t>:  14/06/2018</t>
    </r>
  </si>
  <si>
    <t>MODALIDAD- CONTRATACION 20XX</t>
  </si>
  <si>
    <t>RELACIÒN DE  CONTRATOS  DE LA  BENEFICENCIA DE CUNDINAMARCA VIGENCIA 2021</t>
  </si>
  <si>
    <t>EMPRESA INMOBILIARIA DE CUNDINAMARCA</t>
  </si>
  <si>
    <t>DOMINIC LEAL MONTOYA</t>
  </si>
  <si>
    <t>CARLOS ALBERTO ROJAS ANDRADE</t>
  </si>
  <si>
    <t>YULY JULIANA BORBON</t>
  </si>
  <si>
    <t>DIANA CAROLINA BARON</t>
  </si>
  <si>
    <t>DIEGO ARMANDO PAEZ ROJAS</t>
  </si>
  <si>
    <t xml:space="preserve">DIRECTA </t>
  </si>
  <si>
    <t>JHONANTAN MARTIN</t>
  </si>
  <si>
    <t>YANINALEXA CUADROS PEÑA</t>
  </si>
  <si>
    <t xml:space="preserve">CARLOS ALBERTO ZUÑIGA PATIÑO </t>
  </si>
  <si>
    <t>VICTOR ALONSO SERNA BENITEZ</t>
  </si>
  <si>
    <t xml:space="preserve">ASTRID NATHALIA GARZON </t>
  </si>
  <si>
    <t>5 MESES</t>
  </si>
  <si>
    <t xml:space="preserve">EN EJECUCION </t>
  </si>
  <si>
    <t>EN EJECUCION</t>
  </si>
  <si>
    <t>HASTA EL 31 DE DICIEMBRE DE 2021</t>
  </si>
  <si>
    <t>CALLE 26 51-53 TORRE BENEFICENCIA , PISO 3</t>
  </si>
  <si>
    <t>Jmrincon@cundinamarca.gov.co</t>
  </si>
  <si>
    <t>dominic.lealm@gmail.com</t>
  </si>
  <si>
    <t>https://www.secop.gov.co/CO1ContractsManagement/Tendering/ProcurementContractEdit/View?docUniqueIdentifier=CO1.PCCNTR.2167833&amp;awardUniqueIdentifier=&amp;buyerDossierUniqueIdentifier=CO1.BDOS.1684378&amp;id=847273&amp;prevCtxUrl=https%3a%2f%2fwww.secop.gov.co%2fCO1BusinessLine%2fTendering%2fBuyerDossierWorkspace%2fIndex%3fsortingState%3dLastModifiedDESC%26showAdvancedSearch%3dFalse%26showAdvancedSearchFields%3dFalse%26selectedDossier%3dCO1.BDOS.1684378%26selectedRequest%3dCO1.REQ.1743333%26&amp;prevCtxLbl=Procesos+de+la+Entidad+Estatal</t>
  </si>
  <si>
    <t>AK 68 1A -55</t>
  </si>
  <si>
    <t>https://www.secop.gov.co/CO1ContractsManagement/Tendering/ProcurementContractEdit/View?docUniqueIdentifier=CO1.PCCNTR.2207865&amp;awardUniqueIdentifier=&amp;buyerDossierUniqueIdentifier=CO1.BDOS.1725348&amp;id=880038&amp;prevCtxUrl=https%3a%2f%2fwww.secop.gov.co%2fCO1BusinessLine%2fTendering%2fBuyerDossierWorkspace%2fIndex%3fsortingState%3dLastModifiedDESC%26showAdvancedSearch%3dFalse%26showAdvancedSearchFields%3dFalse%26selectedDossier%3dCO1.BDOS.1725348%26selectedRequest%3dCO1.REQ.1776800%26&amp;prevCtxLbl=Procesos+de+la+Entidad+Estatal</t>
  </si>
  <si>
    <t>CRA 37 # 6-55</t>
  </si>
  <si>
    <t>julianaborbon9310@hotmail.com</t>
  </si>
  <si>
    <t>CALLE 10 S # 11-23</t>
  </si>
  <si>
    <t>'carlos alberto rojas andrade' &lt;carlos70rojas@yahoo.com&gt;</t>
  </si>
  <si>
    <t>CALLE 50 N13 76</t>
  </si>
  <si>
    <t>astridgarzon.ng@gmail.com</t>
  </si>
  <si>
    <t>nanabaron02@gmail.com</t>
  </si>
  <si>
    <t>victorsernab@gmail.com</t>
  </si>
  <si>
    <t>abogadayanny@gmail.com</t>
  </si>
  <si>
    <t>diepaezrojas@hotmail.com</t>
  </si>
  <si>
    <t>https://www.secop.gov.co/CO1ContractsManagement/Tendering/ProcurementContractEdit/View?docUniqueIdentifier=CO1.PCCNTR.2208174&amp;awardUniqueIdentifier=&amp;buyerDossierUniqueIdentifier=CO1.BDOS.1726411&amp;id=880190&amp;prevCtxUrl=https%3a%2f%2fwww.secop.gov.co%2fCO1BusinessLine%2fTendering%2fBuyerDossierWorkspace%2fIndex%3fsortingState%3dLastModifiedDESC%26showAdvancedSearch%3dFalse%26showAdvancedSearchFields%3dFalse%26selectedDossier%3dCO1.BDOS.1726411%26selectedRequest%3dCO1.REQ.1777211%26&amp;prevCtxLbl=Procesos+de+la+Entidad+Estatal</t>
  </si>
  <si>
    <t>https://www.secop.gov.co/CO1BusinessLine/Tendering/BuyerDossierWorkspace/Index?sortingState=LastModifiedDESC&amp;showAdvancedSearch=False&amp;showAdvancedSearchFields=False&amp;selectedDossier=CO1.BDOS.1726411&amp;selectedRequest=CO1.REQ.1777211&amp;</t>
  </si>
  <si>
    <t>6 MESES</t>
  </si>
  <si>
    <t>2 DIAS</t>
  </si>
  <si>
    <t>7 MESES</t>
  </si>
  <si>
    <t>CRA 80C 10F 47</t>
  </si>
  <si>
    <t>jmartina@ucentral.edu.co</t>
  </si>
  <si>
    <t>caliche_13@hotmail.com</t>
  </si>
  <si>
    <t>RELACIÒN DE  CONTRATOS  CON LOS MUNICIPIOS Y BENEFICENCIA DE CUNDINAMARCA VIGENCIA 2021</t>
  </si>
  <si>
    <t>TABIO</t>
  </si>
  <si>
    <t xml:space="preserve">11 MESES </t>
  </si>
  <si>
    <t>IVAN MORENO  Y CRISTINA CUBIDES</t>
  </si>
  <si>
    <t>PASCA</t>
  </si>
  <si>
    <t xml:space="preserve">USUARIOS </t>
  </si>
  <si>
    <t>TOTAL USUARIOS</t>
  </si>
  <si>
    <t>MARIA EDUVINA TORRES MOLINA, PABLO MANUEL ALBORNOZ PACHON, SALOMON TOLENTINO, ARCADIO PORRAS CELEITA, GERARDO SIERRA MOLINA</t>
  </si>
  <si>
    <t>DICE NUMERO PERO NO NOMBRE</t>
  </si>
  <si>
    <t>SOPO</t>
  </si>
  <si>
    <t>335 DIAS</t>
  </si>
  <si>
    <t>FREDY ALEXANDER CHIVATA MARTINEZ, ELKIN EDUARDO PEREZ LEON, MARIA DEL CARMEN SANCHEZ</t>
  </si>
  <si>
    <t xml:space="preserve">EL ROSAL </t>
  </si>
  <si>
    <t>11 MESES Y 7 DIAS</t>
  </si>
  <si>
    <t>MIGUEL ANTONIO ESPINOSA GUERRERO, EDELMIRA ESPEJO RODRIGUEZ, HERSILIA SANTANA HERNANDEZ, ELISA ACOSTA ALVARADO</t>
  </si>
  <si>
    <t>SUPATA</t>
  </si>
  <si>
    <t>Prestar los servicios de Protección Social Integral que se ofrecen en los Centros de protección  de la Beneficencia de Cundinamarca a los usuarios procedentes del Municipio de  SUPATA</t>
  </si>
  <si>
    <t>5 MESES Y 18 DIAS</t>
  </si>
  <si>
    <t>IVANA MORENO Y CRISTINA CUBIDES</t>
  </si>
  <si>
    <t xml:space="preserve">NO DICE LOS USUARIOS </t>
  </si>
  <si>
    <t>SUBACHOQUE</t>
  </si>
  <si>
    <t>12 MESES</t>
  </si>
  <si>
    <t>JOSE CRISANTO ENRIQUEZ PULIDO, MIGUEL ANTONIO ENRIQUEZ PULIDO, RICARDO NIETO DIAZ, AGUSTIN GARCIA.</t>
  </si>
  <si>
    <t>TAUSA</t>
  </si>
  <si>
    <t>JOSE PARMENIO AREVALO GOMEZ, FLOR MARIA FORERO BELLO, MARIA CONSUELO CASTIBLANCO CASTILLO</t>
  </si>
  <si>
    <t>Prestar los servicios de Protección Social Integral que se ofrecen en los Centros de protección  de la Beneficencia de Cundinamarca a los usuarios procedentes del Municipio de TAUSA</t>
  </si>
  <si>
    <t>UBATE</t>
  </si>
  <si>
    <t>11 MESES</t>
  </si>
  <si>
    <t>JORGE ENRIQUE POVEDA CAÑON, PEDRO PABLOPOVEDA CAÑO, LUCIA SUAREZ, ANATILDE BOLIVAR LOMBANA</t>
  </si>
  <si>
    <t>GUAYABETAL</t>
  </si>
  <si>
    <t>12 MESES Y 11 DIAS</t>
  </si>
  <si>
    <t>MACHETA</t>
  </si>
  <si>
    <t>ANATILDE HERNADEZ DE HERNANDEZ, MARIA MARTHA ESPINOSA</t>
  </si>
  <si>
    <t>CHOCONTA</t>
  </si>
  <si>
    <t>8 MESES</t>
  </si>
  <si>
    <t xml:space="preserve">MARIA INES MONTENEGRO, MARIA ELVIRA BUITRAGO DE VARGAS, MISAEL CARDENAS, LUZ ALBA FERNANDEZ GONZALEZ, FRANCISCO PRIETO, MARIA OBDULIA GOMEZ CASTIBLANCO, JOSE ARQUIMIDES MELO, MIGUEL RODRIGUEZ, ARACELY HUERFANO, FABIO CORREDOR GOMEZ, HERNAN BALLEN CASTILLO, LUIS EDUARDO MELO RUBIANO, LEIDY YOHANA GORDO ABRIL, HELVER SILVINO AREVALO, MARIA DEL CARMEN RUBIANO VELA, BLANCA LILIA QUINTERO RODRIGUEZ, FLOR MARINA PALACIOS </t>
  </si>
  <si>
    <t>SIMIJACA</t>
  </si>
  <si>
    <t>GLADYS MARIN, MARIA YERSI PINILLA GONZALEZ, PABLO ALEJANDRO RAMOS CAÑON</t>
  </si>
  <si>
    <t xml:space="preserve">CHOACHI </t>
  </si>
  <si>
    <t xml:space="preserve">1 MES Y 8 DIAS </t>
  </si>
  <si>
    <t>SEXTO RIOS SOLER, ROSA ELVIRA PARDO DE PARDO, CALIXTO RIOS, ANA LUCIA CLAVIJO</t>
  </si>
  <si>
    <t xml:space="preserve">TIPO DE CONTRATO </t>
  </si>
  <si>
    <t>MODALIDAD CONTRATACION</t>
  </si>
  <si>
    <t>PRESTACION DE SERVICIOS PROFESIONALES</t>
  </si>
  <si>
    <t>RELACIÒN DE  CONTRATOS  CON LOS MUNICIPIOS Y BENEFICENCIA DE CUNDINAMARCA VIGENCIA 2020</t>
  </si>
  <si>
    <t>VENCE</t>
  </si>
  <si>
    <t>ESTADO</t>
  </si>
  <si>
    <t>NOMBRE DE USUARIOS</t>
  </si>
  <si>
    <t>OBSEVACION</t>
  </si>
  <si>
    <t>ANAPOIMA</t>
  </si>
  <si>
    <t>VIGENTE</t>
  </si>
  <si>
    <t>CAQUEZA</t>
  </si>
  <si>
    <t>EL PEÑON</t>
  </si>
  <si>
    <t>FOSCA</t>
  </si>
  <si>
    <t>FUSAGASUGA</t>
  </si>
  <si>
    <t>LA VEGA</t>
  </si>
  <si>
    <t>NEMOCOM</t>
  </si>
  <si>
    <t>VILLAPINZON</t>
  </si>
  <si>
    <t>QUEBRADANEGRA</t>
  </si>
  <si>
    <t>VILLETA</t>
  </si>
  <si>
    <t>GUATATIVA</t>
  </si>
  <si>
    <t>GUADUAS</t>
  </si>
  <si>
    <t>LOCACION</t>
  </si>
  <si>
    <t>FACILITAR EL ACCESO LOCATIVO DE LA PARTE EXTERNA DEL BIEN NMUEBLE DENOMINADO EL TABLÓN DEL ENTONCES LLAMADO HOSPITAL NEUROPSIQUIÁTRICO JULIO MANRIQUE UBICADO EN LA CARRERA 8 NO. 4-1 EN EL MUNICIPIO DE SIBATÉ CUNDINAMARCA A FIN DE PERMITIR EL DESARROLLO DEL PROYECTO AUDIOVISUAL “¿HAY ALGUIEN AQUÍ? LIVE, EL PRIMER PROYECTO A NIVEL MUNDIAL DE INVESTIGACIONES PARANORMALES”</t>
  </si>
  <si>
    <t>CONTRATAR LA PRESTACIÓN DE SERVICIOS DE ADMINISTRACIÓN INTEGRAL INMOBILIARIA DE LOS BIENES INMUEBLES PROPIEDAD DE LA BENEFICENCIA DE CUNDINAMARCA O POR LOS CUALES SEA LEGALMENTE RESPONSABLE RELACIONADOS EN EL ANEXO 1.</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</si>
  <si>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</si>
  <si>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</si>
  <si>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</si>
  <si>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CONTRATAR LA PRESTACIÓN DE SERVICIOS PROFESIONALES DE APOYO A LA GESTIÓN EN LA GERENCIA GENERAL DE LA BENEFICENCIA DE CUNDINAMARCA, PARA SER UN ENLACE INTERINSTITUCIONAL ENTRE LA BENEFICENCIA, LOS MUNICIPIOS, LOS DEPARTAMENTOS Y LAS DEMÁS ENTIDADES DEL ORDEN NACIONAL E INTERNACIONAL, APOYAR EN LA PRESENTACIÓN Y ELABORACIÓN DE PROYECTOS ENFOCADOS EN EL RESTABLECIMIENTO DE LOS DERECHOS DE LA POBLACIÓN MÁS VULNERABLE, CON EL FIN DE GESTIONAR RECURSOS PARA EL CUMPLIMIENTO DE LA MISIÓN DE LA ENTIDAD</t>
  </si>
  <si>
    <t>DISEÑAR, IMPLEMENTAR, ADMINISTRAR, COORDINAR Y EJECUTAR LAS ACTIVIDADES DEL SISTEMA DE GESTIÓN DE LA SEGURIDAD Y LA SALUD EN EL TRABAJO EN LA BENEFICENCIA DE CUNDINAMARCA DURANTE LA VIGENCIA 2021, DE CONFORMIDAD A LA VIGENCIA DEL CONTRATO DE LA BENEFICENCIA DE CUNDINAMARCA.</t>
  </si>
  <si>
    <t>PRESTACIÓN DE SERVICIOS PROFESIONALES COMO ASESOR PARA APOYAR LOS PROCESOS DE CONTRATACIÓN ESTATAL Y REALIZAR LA REVISIÓN DE LAS ACTUACIONES ADMINISTRATIVAS   QUE ADELANTE LA SECRETARIA GENERAL DE LA BENEFICENCIA DE CUNDINAMARCA.</t>
  </si>
  <si>
    <t>PRESTAR LOS SERVICIOS PROFESIONALES EN LA SECRETARIA GENERAL DE LA BENEFICENCIA DE CUNDINAMARCA PARA ANALIZAR, REVISAR LOS DOCUMENTOS RELACIONADOS CON LAS AFILIACIONES Y/O ESTADOS DE CUENTA DE ENTIDADES PRESTADORAS DE SALUD, FONDO DE PENSIONES Y CAJAS DE COMPENSACIÓN, COMO TAMBIÉN, APOYAR LOS PROYECTOS Y ESTRATEGIAS DE GESTIÓN Y PROYECCIÓN DE TALENTO HUMANO DE LA ENTIDAD.</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</si>
  <si>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JURÍDICO EN LOS PROCESOS DE CONTRATACIÓN; ASEGURANDO EL CONTROL, SEGUIMIENTO, REVISIÓN Y ATENCIÓN DE TODOS LOS PROCESOS ASIGNADOS, CON EL FIN GARANTIZAR LOS INTERESES Y LA DEFENSA JUDICIAL DE LA BENEFICENCIA DE CUNDINAMARCA.</t>
  </si>
  <si>
    <t>PRESTAR SERVICIOS PROFESIONALES EN EL ÁREA ADMINISTRATIVA Y FINANCIERA PARA APOYAR EL SEGUIMIENTO DE LOS CONVENIOS DE ASOCIACIÓN CON LOS CENTROS DE PROTECCIÓN SOCIAL DEPENDIENTES DE LA BENEFICENCIA DE CUNDINAMARCA</t>
  </si>
  <si>
    <t>2 MESES</t>
  </si>
  <si>
    <t>ANGEL MARIA SIERRA , AQUILEO SORIANO SORIANO, ENRRIQUETA HOSTOS ANZOLA, JESUS ALVAREZ CAMACHO, ANA DORILA MEDINA MARTINEZ, JOSÉ ALCIDES TRIANA, JOSÉ ALFONSO SALDAÑA CUERVO , JOSÉ ALQUIBER JARAMILLO CASTRO, LUIS CARLOS ESTRADA, MARIA VICTORIA RODRIGUEZ,  NICOLAS VASQUEZ, PARMENIO HERNANDEZ, PROSPERO SIMEON CASTILLO LEÓN, PASTOR NIETO, ANA LICENIA MELO TRIANA,  MARIA ARGENIDA CACERES, PARMENIO QUIROGA, JULIO CESAR PAVA MARTINEZ, WILMER ANDERSÓN TRIANA CIFUENTES.</t>
  </si>
  <si>
    <t>IVAN MORENO Y CRISTINA CUBIDES</t>
  </si>
  <si>
    <t>HATSA EL 31 DE MAYO DE 2021</t>
  </si>
  <si>
    <t>IVAN MORENO Y CIRSTINA CUBIDES</t>
  </si>
  <si>
    <t xml:space="preserve">ARIAS MARTINEZ NICOLAS, AVILA HERNADEZ JOSE, BARRETO LUIS FRANCISCO, CASTILLO PARMENIO, PEDRAZA ALICIA, CIFUENTES BUSTOS CARMELO, CLAVIJO MORENO MARIELA, CRUZ ALVARADO RAFAEL ANTONIO, MACIAS NIETO ALFONSO, MORENO LUIS ARTURO, PINZON SIERRA VICTOR MANUEL, ROJAS ORJUELA CAMPO ELIAS, RODRIGUEZ AMAYA JUAN, ACOSTA HERRERA JUAN DE DIOS, SOLER RIVERA JUAN GABRIEL </t>
  </si>
  <si>
    <t>LUIS TOMAS JARA, ANA MARÍA JARA, BENITO CLAVIJO, JOSEVICENTE VIGOYA, ALICIA ESPINOSA, CARLOS JULIO CRUZ HERNANDEZ, ANA CECILIA AVILA HERNANDEZ, MARIA SANTOS GOMEZ, LUIS EVELIO HERRERA, - DISCAPACIDAD MENTAL: JUAN GABRIEL ALVAREZ TORRES ROSA ELVIA ROJAS HERNANDEZ, ABRAHAM BAQUERO CLAVIJO, LUZ MARINA CRISMAT PEREZ</t>
  </si>
  <si>
    <t xml:space="preserve">HEMELINDA VEGA DE BENAVIDES, MAUEL EMIRO PORRAS, LUIS ENRIQUE GUERRA, LUIS ANTONIO ROJAS,  </t>
  </si>
  <si>
    <t>IVAN MORENO Y CRITSINA CUBIDES</t>
  </si>
  <si>
    <t>11 MESES Y 21 DIAS</t>
  </si>
  <si>
    <t>ROSA ACUÑA</t>
  </si>
  <si>
    <t>ENERO/22/2021</t>
  </si>
  <si>
    <t>DICIEMBRE/31/2021</t>
  </si>
  <si>
    <t>BLANCA VIRGINIA MORA, MARIA VICTORIA GALEANO, BLANCA MIRYAM GARCIA RIAÑO, MARIA ANGELICA GONZALEZ, LUIS IGNANCIO GUAQUE, WENDY LIZETH ROMERO</t>
  </si>
  <si>
    <t>JOSE PARMENIO ACOSTA ZAMBRANO, JOSE GREGORIO BAQUERO, MIGUEL
ANGEL REY GARZÓN, MARIA YENETH CASTRO CASTRO, GLORIA PRISCILA GARAY, FABIO EUSTACIO CASTRO, MARIA CLEMENCIA GARAY</t>
  </si>
  <si>
    <t>JULIO/11/2021</t>
  </si>
  <si>
    <t>ENERO/12/2021</t>
  </si>
  <si>
    <t>ENERO/08/2021</t>
  </si>
  <si>
    <t>ENERO/27/2021</t>
  </si>
  <si>
    <t>ENERO/24/2021</t>
  </si>
  <si>
    <t>ENERO/20/2021</t>
  </si>
  <si>
    <t>FEBRERO/01/2021</t>
  </si>
  <si>
    <t>ENERO/13/2021</t>
  </si>
  <si>
    <t>ENERO/04/2021</t>
  </si>
  <si>
    <t>ENERO/26/2021</t>
  </si>
  <si>
    <t>ENERO/18/2021</t>
  </si>
  <si>
    <t>FEBRERO/04/2021</t>
  </si>
  <si>
    <t>ENERO/19/2021</t>
  </si>
  <si>
    <t>DICIEMBRE/30/2021</t>
  </si>
  <si>
    <t>JUNIO/26/2021</t>
  </si>
  <si>
    <t>MAYO/31/2021</t>
  </si>
  <si>
    <t>MARZO/26/2021</t>
  </si>
  <si>
    <t>OCTUBRE/04/2021</t>
  </si>
  <si>
    <t>9 MESES</t>
  </si>
  <si>
    <t>OCTUBRE/07/2021</t>
  </si>
  <si>
    <t>DICE NUMERO PERO NO LOS NOMBRES</t>
  </si>
  <si>
    <t>NO DICE USUARIOS</t>
  </si>
  <si>
    <t>ARBELAEZ</t>
  </si>
  <si>
    <t>4 MESES</t>
  </si>
  <si>
    <t>BLANCA CECILIA CUBILLOS, JOSE CERAFIN OLARTE, BERNARDO ANGEL, LUIS ENRIQUE GUTIERREZ LOPEZ, JOSE ROMEL BONILLA, ASCENCION CASTELLANOS, JUAN DE JESUS CRUZ BELTRAN, MARIA OLGA ARDILA CRUZ, JULIO CESAR HUERFANO MARTINEZ</t>
  </si>
  <si>
    <t>SIBATE</t>
  </si>
  <si>
    <t>ENERO/05/2021</t>
  </si>
  <si>
    <t>MAYO/05/2021</t>
  </si>
  <si>
    <t>ENERO/25/2021</t>
  </si>
  <si>
    <t>11 MESES Y 17 DIAS</t>
  </si>
  <si>
    <t>ENERO/11/2022</t>
  </si>
  <si>
    <t>ROSA TULIA SASTOQUE, JUAN ANTONIO GARZON, TERESA TORRE AVENDAÑA</t>
  </si>
  <si>
    <t>11 MESES Y 20 DIAS</t>
  </si>
  <si>
    <t>CECILIA ANGEL</t>
  </si>
  <si>
    <t>CHIA</t>
  </si>
  <si>
    <t>PRECIADO LOPEZ CARLOS ALBERTO, DURAN MAURICIO, SANCHEZ JOSE ENRIQUE, PEÑARANDA BARRIGA CECILIA, ACOSTA URREA MARIA DOLORES, DURAN OSORIOA MERCEDES, CRISTANCHO ROSARIO, RUBIO JULIO CESAR, CASTRO YANETH, CUBIDES PARDO YOLANDA</t>
  </si>
  <si>
    <t>10 MESES</t>
  </si>
  <si>
    <t>FEBRERO/15/2021</t>
  </si>
  <si>
    <t>DICIEMBRE/15/2021</t>
  </si>
  <si>
    <t>CHAGUANI</t>
  </si>
  <si>
    <t>JULIO/04/2021</t>
  </si>
  <si>
    <t>ERNESTO SAMUEL VELAN DÍA YEPES, JOSE DEL CARMEN GARCÍA, EFRAIN NOSA VARGAS, MARIA TERESA RATIVA, HÉCTOR MARÍA RONCERÍA ARÉVALO, PAULINA RUBIO, MARÍA SOLEDAD RUBIANO</t>
  </si>
  <si>
    <t>COGUA</t>
  </si>
  <si>
    <t>FEBRERO/05/2021</t>
  </si>
  <si>
    <t>NOVIEMBRE/04/2021</t>
  </si>
  <si>
    <t>ALBAN</t>
  </si>
  <si>
    <t>MARZO/04/2021</t>
  </si>
  <si>
    <t>VENICIA ACOSTA MORENO, MARIA INES GOMEZ PARRA, GILBERTO MALDONADO, LUIS CARLOS VARELA, MARIA EMMA GARCIA, FABIO ENRIQUE GARCIA, GLORIA INES BERNAL, MARIA CAROLINA CASTILLO</t>
  </si>
  <si>
    <t xml:space="preserve">SAN JUAN RIO SECO </t>
  </si>
  <si>
    <t>HASTA EL 30 DE JUNIO DE 2021</t>
  </si>
  <si>
    <t>ANA ISABEL LOZANO RUBIO, REYES JESUS ANTONIO, ROMERO MARIA DEL ROSARIO, JOSE DAVID SUAREZ CHAVARRO, LUZ MILA MARCIALES CHAVARRO, MARIA LUISA BOHORQUEZ, LIDA PATRICA CARDENAS, MIRY LUCY ORTIZ, AMBROSIO RAMIREZ DOMINGUEZ, NOHELIA ESPITIA BOHORQUEZ</t>
  </si>
  <si>
    <t>JUNIIO/30/2021</t>
  </si>
  <si>
    <t>FEBRERO/09/2021</t>
  </si>
  <si>
    <t>CABRERA</t>
  </si>
  <si>
    <t>MARÍA LIGIA ESPINOZA FRESNEDA, ARTURO HERRERA SOLORZANO, AURELIO HILARIÓN CLAVIJO</t>
  </si>
  <si>
    <t>HASTA EL 31 DE ENERO DE 2022</t>
  </si>
  <si>
    <t>FEBRERO/11/2021</t>
  </si>
  <si>
    <t>ENERO/31/2022</t>
  </si>
  <si>
    <t>UNE</t>
  </si>
  <si>
    <t>11 MESES Y 9 DIAS</t>
  </si>
  <si>
    <t>DICIEMBRE/27/2021</t>
  </si>
  <si>
    <t>9 MESES Y 11 DIAS</t>
  </si>
  <si>
    <t>ENERO/21/2021</t>
  </si>
  <si>
    <t>NOVIEMBRE/01/2021</t>
  </si>
  <si>
    <t xml:space="preserve">LUIS ADRIANO HERNANDEZ, CARMEN ELISA AVILA RINCON, DORIS MARIELA ORTIZ ROJAS, ANA LOELIA QUEVEDO </t>
  </si>
  <si>
    <t>QUETAME</t>
  </si>
  <si>
    <t>FEBRERO/16/2021</t>
  </si>
  <si>
    <t>SEPTIEMBRE/27/2021</t>
  </si>
  <si>
    <t>JUNIO/13/2021</t>
  </si>
  <si>
    <t>ENERO/04/2022</t>
  </si>
  <si>
    <t>DICIEMBRE/26/2021</t>
  </si>
  <si>
    <t>FEBRERO/01/2022</t>
  </si>
  <si>
    <t>ENERO/01/2022</t>
  </si>
  <si>
    <t>DICIEMBRE/18/2021</t>
  </si>
  <si>
    <t>DICIEMBRE/01/2021</t>
  </si>
  <si>
    <t>SAUL LEÓN ESTUDIO JURÍDICO SAS</t>
  </si>
  <si>
    <t>ORLANDO BECERRA</t>
  </si>
  <si>
    <t>CRISTIAN JIMENEZ PINEDA</t>
  </si>
  <si>
    <t>DAVID FELIPE SIERRA</t>
  </si>
  <si>
    <t>JULIO VALBUENA</t>
  </si>
  <si>
    <t>JESUS DADVID MONROY</t>
  </si>
  <si>
    <t xml:space="preserve">PABLO ARTURO DURAN </t>
  </si>
  <si>
    <t>PRESTACION DE SERVICIOS TECNICOS</t>
  </si>
  <si>
    <t>https://www.secop.gov.co/CO1BusinessLine/Tendering/BuyerDossierWorkspace/Index</t>
  </si>
  <si>
    <t>11 MESES Y 15 DIAS</t>
  </si>
  <si>
    <t>saulleonestudiojuridico@gmail.com</t>
  </si>
  <si>
    <t>KM 1 5 VIA CHIA - CAJICA NOU CENTRO EMPRESARIAL OF 333</t>
  </si>
  <si>
    <t>CONTRATO DE PRESTACIÓN DE SERVICIOS JURIDICOS PARA INICIAR LOS PROCESOS DE RESTITUCIÓN DE LOS BIENES INMUEBLES DE LA BENEFICENCIA DE CUNDINAMARCA</t>
  </si>
  <si>
    <t>orbegu@gmail.com</t>
  </si>
  <si>
    <t>https://www.secop.gov.co/CO1BusinessLine/Tendering/BuyerDossierWorkspace/Index?sortingState=LastModifiedDESC&amp;showAdvancedSearch=False&amp;showAdvancedSearchFields=False&amp;selectedDossier=CO1.BDOS.1765209&amp;selectedRequest=CO1.REQ.1815807&amp;</t>
  </si>
  <si>
    <t>18A # 09D-01 </t>
  </si>
  <si>
    <t>cristianjimenez21@hotmail.com</t>
  </si>
  <si>
    <t>CONTRATAR EL SERVICIO DE PUNTEO, CAMBIO DE CARPETAS, REALIZACIÓN FUID, ASIGNACIÓN DE NUMERO A CADA EXPEDIENTE Y TRASLADO CAJAS QUE CONTIENEN ARCHIVO AL ARCHIVO CENTRAL DE LA ENTIDAD Y SERVIR DE APOYO EN LA SECRETARIA GENERAL EN LA ELABORACIÓN DE PROYECTOS DE CERTIFICACIONES DE HISTORIAS LABORALES DE LOS EX FUNCIONARIOS DE LA ENTIDAD</t>
  </si>
  <si>
    <t>https://www.secop.gov.co/CO1ContractsManagement/Tendering/ProcurementContractEdit/View?docUniqueIdentifier=CO1.PCCNTR.2264226&amp;awardUniqueIdentifier=&amp;buyerDossierUniqueIdentifier=CO1.BDOS.1770901&amp;id=922952&amp;prevCtxUrl=https%3a%2f%2fwww.secop.gov.co%2fCO1BusinessLine%2fTendering%2fBuyerDossierWorkspace%2fIndex%3fsortingState%3dLastModifiedDESC%26showAdvancedSearch%3dFalse%26showAdvancedSearchFields%3dFalse%26selectedDossier%3dCO1.BDOS.1770901%26selectedRequest%3dCO1.REQ.1821361%26&amp;prevCtxLbl=Procesos+de+la+Entidad+Estatal</t>
  </si>
  <si>
    <t>CRA 115 # 148 - 40 INT 13 APTO 504</t>
  </si>
  <si>
    <t>FELIPESIERRARIVERA@GMAIL.COM</t>
  </si>
  <si>
    <t>CONTRATAR LA PRESTACIÓN DE SERVICIOS PROFESIONALES DE UN ABOGADO DE APOYO A LA GESTIÓN, EN LA OFICINA DE GESTIÓN INTEGRAL DE BIENES INMUEBLES Y LA OFICINA ASESORA JURÍDICA, PARA ADELANTAR LOS PROCESOS RELACIONADOS CON LOS BIENES INMUEBLES DE LA BENEFICENCIA DE CUNDINAMARCA</t>
  </si>
  <si>
    <t>https://www.secop.gov.co/CO1BusinessLine/Tendering/BuyerDossierWorkspace/Index?sortingState=LastModifiedDESC&amp;showAdvancedSearch=False&amp;showAdvancedSearchFields=False&amp;selectedDossier=CO1.BDOS.1770901&amp;selectedRequest=CO1.REQ.1821361&amp;</t>
  </si>
  <si>
    <t>PRESTACIÓN DE SERVICIOS DE APOYO A LA GESTIÓN PARA LA DIGITALIZACIÓN Y ACTUALIZACIÓN DEL INVENTARIO DE LOS BIENES MUEBLES DE LA BENEFICENCIA DE CUNDINAMARCA Y ALISTAMIENTO Y ENTREGA DE LOS PEDIDOS DE ELEMENTOS DE CONSUMO A LOS FUNCIONARIOS DE LA ENTIDAD</t>
  </si>
  <si>
    <t>julvalbuena98@hotmail.com</t>
  </si>
  <si>
    <t>jmonroyh@ucentral.edu.co</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</si>
  <si>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</si>
  <si>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</si>
  <si>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r>
      <t> </t>
    </r>
    <r>
      <rPr>
        <sz val="11"/>
        <color indexed="23"/>
        <rFont val="Calibri"/>
        <family val="2"/>
      </rPr>
      <t>4216880</t>
    </r>
  </si>
  <si>
    <t>CARRERA 90 # 22A 56 BARRIO CAPELLANIA</t>
  </si>
  <si>
    <t>CLL25G # 9678</t>
  </si>
  <si>
    <t>CALLE 9 NO. 8-04 CASA C-25</t>
  </si>
  <si>
    <t>AVENIDA 40 # 10 - 200 CONJUNTO MI FUTURO ETAPA 1 CASA 9B</t>
  </si>
  <si>
    <t>CARRERA 21 NO 62-59</t>
  </si>
  <si>
    <t>CARRERA 5 # 72-76, OFICINA 701</t>
  </si>
  <si>
    <t>CRA 78C NO 47A SUR -84</t>
  </si>
  <si>
    <t>CR 6 NO.8A-27</t>
  </si>
  <si>
    <t>CARRERA 17 A NO 173-25</t>
  </si>
  <si>
    <t>EDWIN JULIAN MONTAÑO</t>
  </si>
  <si>
    <t>KELLY ALEXANDRA ORDOÑEZ MELO</t>
  </si>
  <si>
    <t>SIWEB</t>
  </si>
  <si>
    <t>CRA 8H # 173-48</t>
  </si>
  <si>
    <t>ejulianmontano@hotmail.com</t>
  </si>
  <si>
    <t>CALLE 2A # 3B - 08</t>
  </si>
  <si>
    <t>KATATA75@YAHOO.ES</t>
  </si>
  <si>
    <t>CARRERA 53 No 45 - 06</t>
  </si>
  <si>
    <t>pedro.miranda@siiweb.net</t>
  </si>
  <si>
    <t>CONTRATAR LOS SERVICIOS PROFESIONALES DE ABOGADO PARA EL APOYO JURÍDICO LABORAL A LA SECRETARIA GENERAL CON EL FIN DE REALIZAR LA REVISIÓN DE CUOTAS PARTES, LAS SOLICITUDES DE BONO PENSIONAL, PROYECCIÓN DE TUTELAS QUE SE PRESENTEN A LA SECRETARIA FRENTE A CETIL, REVISIÓN Y ELABORACIÓN DE CONCEPTOS JURÍDICOS SOLICITADOS POR LA OFICINA DEPENDIENTE.</t>
  </si>
  <si>
    <t>CONTRATAR EL SERVICIO PROFESIONAL DE APOYO EN EL MANTENIMIENTO DEL SISTEMA DE GESTIÓN DE CALIDAD DE LA BENEFICENCIA DE CUNDINAMARCA DE ACUERDO CON LOS REQUISITOS DE LA NORMA ISO 9001:2015</t>
  </si>
  <si>
    <t>PRESTAR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TÉCNICA Y MEJORAR PROCESOS QUE CONLLEVEN CADA DIA A UN ÓPTIMO FUNCIONAMIENTO DE LOS SISTEMAS CON QUE CUENTA LA INSTITUCIÓN ACTUALMENTE, MEJORANDO LA CALIDAD Y OPORTUNIDAD DE LA INFORMACIÓN</t>
  </si>
  <si>
    <t>https://www.secop.gov.co/CO1BusinessLine/Tendering/BuyerWorkArea/Index?DocUniqueIdentifier=CO1.BDOS.1791946</t>
  </si>
  <si>
    <t>https://www.secop.gov.co/CO1BusinessLine/Tendering/BuyerWorkArea/Index?DocUniqueIdentifier=CO1.BDOS.1791863</t>
  </si>
  <si>
    <t>https://www.secop.gov.co/CO1BusinessLine/Tendering/BuyerWorkArea/Index?DocUniqueIdentifier=CO1.BDOS.1791581</t>
  </si>
  <si>
    <t>SAN CAYETANO</t>
  </si>
  <si>
    <t>FEBRERO/22/2021</t>
  </si>
  <si>
    <t>DICIEMBRE/22/2021</t>
  </si>
  <si>
    <t xml:space="preserve">GUMERSINDA VELÁSQUEZ MALAVER, ESTRELLA
MARTINEZ FAJARDO </t>
  </si>
  <si>
    <t xml:space="preserve">LA MESA </t>
  </si>
  <si>
    <t>MARIO MOYA GARCÍA ,  LUIS ADRIANO LOPEZ MARTINEZ, PRIMITIVA ANA ISABEL CANTE MURCIA ,  ELIAS ANTONIO GARCÍA, CUSTODIA VIVAS DE VILLAMIL,  JAIRO GARZON NOVOA, JOSÉ HABACUC NOPE ALVARADO,  INES PEDRAZA , ARTURO MALO ESCOBAR, RAFAEL EDUARDO MOLINA SANDOVAL, JOSÉ MARÍA MOLINA SANDOVAL, JOSÉ DEL CARMEN BRITO, ISRAEL SANCHEZ , JOSÉ EULISER CALDERON, ANA ROSA SARMIENTO CASTAÑEDA, SALVADOR GAMBOA, QUERUBIN CONTRERAS, LUZ ATUESTA POVEDA, JOSE ARQUIMEDES FLOREZ VARGAS, JORGE MOLINA LANCHEROS, MARIA BENILDA FLOREZ VARGAS,  JUAN LUIS MARTINEZ LOPEZ, ISMAEL CHAUR RIAÑO, LUIS ENRIQUE MORENO, JAVIER SANDOVAL VIVAS, BENILDA VASQUEZ BERNAL, LUZ MARINA DUARTE GOMEZ, ANA CELINA TALERO ALDANA, TIMOTEO MORENO ROMERO, JORGE ELIECER LOMBANA, HELMAN GONGORA MEDINA.</t>
  </si>
  <si>
    <t>8 MESES Y 9 DIAS</t>
  </si>
  <si>
    <t xml:space="preserve">FUNZA </t>
  </si>
  <si>
    <t xml:space="preserve">10 MESES Y 15 DIAS </t>
  </si>
  <si>
    <t>DICIEMBRE/30/2020</t>
  </si>
  <si>
    <t>YANETH DUARTE TEQUIA, EDWIN ANDRES ROJAS CASTRO, MAIDA CASTANO,  JHON ALEXANDER GOMEZ MURCIA, JUAN MELENDEZ.</t>
  </si>
  <si>
    <t>RICAURTE</t>
  </si>
  <si>
    <t xml:space="preserve">OSCAR FABIAN OVIEDO, NIDIA CALDERON GARCIA, </t>
  </si>
  <si>
    <t>NOCAIMA</t>
  </si>
  <si>
    <t>4 MESES Y 15 DIAS</t>
  </si>
  <si>
    <t>JUNIO/30/2021</t>
  </si>
  <si>
    <t>JESUS ANGEL FLOREZ MORENO, LEONILDE RAMIREZ</t>
  </si>
  <si>
    <t xml:space="preserve">JERUSALEN </t>
  </si>
  <si>
    <t xml:space="preserve">10MESES Y 19 DIAS </t>
  </si>
  <si>
    <t>GUILLERMO GARZÒN NOVOA, ROBERTO TEUTA WELFAR, LORENZO LEYVA CARDENAS</t>
  </si>
  <si>
    <t>CACHIPAY</t>
  </si>
  <si>
    <t>FEBRERO/17/2021</t>
  </si>
  <si>
    <t xml:space="preserve">NO DICE USUARIOS </t>
  </si>
  <si>
    <t>UTICA</t>
  </si>
  <si>
    <t>5 MESES Y 9 DIAS</t>
  </si>
  <si>
    <t>FEBRERO/19/2021</t>
  </si>
  <si>
    <t>JULIO/28/2021</t>
  </si>
  <si>
    <t>MARIELA HERNANDEZ, DIANA VICTORIA HERNANDEZ MUÑOZ, NIDIA SOTO BUSTO, ANGEL HERNANDEZ, FLORINDA ORDOÑEZ DE ROCHA, ROSA TULIA CONTRERAS SANCHEZ, FANNY BRAVO MAHECHA, JOSEFINA MACHETA TORO, MARIA VIRGINIA MAHECHA GUERRERO, ELDA MARIA MURCIA, PEDRO PABLO GUERRERO, HUMBERTO MAHECHA, FLORIAN RAMOS ORDOÑEZ.</t>
  </si>
  <si>
    <t xml:space="preserve">VALOR ADICION </t>
  </si>
  <si>
    <t xml:space="preserve">TIEMPO DE PRORROGA </t>
  </si>
  <si>
    <t>BITUIMA</t>
  </si>
  <si>
    <t>HASTA EL 19 DE SEPTIEMBRE DE 2021</t>
  </si>
  <si>
    <t>SEPTIEMBRE/19/2021</t>
  </si>
  <si>
    <t>JOSÉ TIBERIO VELÁSQUEZ, ARNULFO GÓMEZ ARDILA, MARÍA IGNACIA HERNÁNDEZ HERNÁNDEZ, GUILLERMINA RUÍZ SEPÚLVEDA, TEODOLINDA RODRÍGUEZ MARTÍNEZ, JOSE CLEDOMIRO CASTRO CUELLAR, EPAMINONDAS VELÁSQUEZ ALFONSO, JOSEFINA CORTES GUEVARA, LUIS CAMPOS CAMPOS</t>
  </si>
  <si>
    <t>FACATATIVA</t>
  </si>
  <si>
    <t>FEBRERO/08/2021</t>
  </si>
  <si>
    <t>SEPTIEMBRE/08/2021</t>
  </si>
  <si>
    <t>YADIRA HURTADO, PATRICIA HURTADO, HECTOR ARMANDO MELO, LUZ MERY LOPEZ GARCIA, IVAN DARIO VILLALBA, EVELIO BOHADA ILARION, LUZ MERY ORJUELA, ANDRES MARTINEZ, PEDRO PABLO FORERO, JOSE HAMILTON VILLANUEVA GORDILLO, ANAIS CARPETA MORA, BLANCA LILIA TIBADUISA AGUIRRE, JAIRO CRUZ CABALLERO</t>
  </si>
  <si>
    <t>COMPAÑÍA DE VIGILANCIA PRIVADA SERSECOL LTDA</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</si>
  <si>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</si>
  <si>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comercial@sersecol.com.co</t>
  </si>
  <si>
    <t>CALLE 166 No. 18-26</t>
  </si>
  <si>
    <t>2 MESES Y 7 DIAS</t>
  </si>
  <si>
    <t>https://www.secop.gov.co/CO1ContractsManagement/Tendering/ProcurementContractEdit/View?docUniqueIdentifier=CO1.PCCNTR.2340052&amp;awardUniqueIdentifier=CO1.AWD.967214&amp;buyerDossierUniqueIdentifier=CO1.BDOS.1762320&amp;id=975408</t>
  </si>
  <si>
    <t>FEBRERO/02/2021</t>
  </si>
  <si>
    <t>JUNIO/01/2021</t>
  </si>
  <si>
    <t>IVAN MORENO Y CRISTINA CUBIDE</t>
  </si>
  <si>
    <t>ROSA INES VELASQUEZ MILLAN, MARIA TERESA RIOS NIMISICA, JOSE NESTOR FABIAN RODRIGUEZ, WILMAR ANTONIO BARBOSA RINCON, JOSE HELADIO MARTINEZ, BARONIO ROMERO VARELA, JORGE VILLALOBOS VILLALOBOS, ROSA TULIA ROMERO GUEVARA, REINALDO GUTIERREZ ROJAS, ROSA LAURA LEON TORRES, MIGUEL ANTONIO FUENTES TORRES, JOSE FRANCISCO LARA LARA, JOSE JACOBO VILLAR ROMERO, JOSE VICENTE CESPEDES ROMERO, JAIME TORRES ROMERO</t>
  </si>
  <si>
    <t>FOMEQUE</t>
  </si>
  <si>
    <t>APULO</t>
  </si>
  <si>
    <t>MARZO/01/2021</t>
  </si>
  <si>
    <t xml:space="preserve">MARIA DIONISIA MORENO, JOSE ALVARO MORENO, LUIS ALBERTO CRUZ, </t>
  </si>
  <si>
    <t>COTA</t>
  </si>
  <si>
    <t>PRESENTA MANRIQUE MANCHADO, BEATRIZ FLORIDO RODRIGUEZ, JULIAN CAMILO PAEZ, JOSE ALFREDO GARZON, ANA ROSA VELASQUEZ, ANA MARIA ERZAO CUASTAMAL</t>
  </si>
  <si>
    <t>10 MESES Y 20 DIAS</t>
  </si>
  <si>
    <t xml:space="preserve">TENA </t>
  </si>
  <si>
    <t>10 MESES Y 18 DIAS</t>
  </si>
  <si>
    <t>FEBRERO/10/2021</t>
  </si>
  <si>
    <t>PARATEBUENO</t>
  </si>
  <si>
    <t>AGOSTO/14/2021</t>
  </si>
  <si>
    <t>LUIS ADRIANO CARRION , VICTOR JULIO FLOREZ, TELESFORO CASTILLO, LUIS ALFONSO RUEDA, JOSE DOMINGO GUZMAN MENDOZA, BRAYAN ARIAS RAMIREZ, DAGOBERTO BARRETO CARDENAS, OFSDUWAL HOLGUIN SOLER</t>
  </si>
  <si>
    <t>MADRID</t>
  </si>
  <si>
    <t>CASTRO CASTRO NATALIA, CLAVIJO GUTIERREZ ROSANA, GARCIA JIMENEZ JOSE MIGUEL, GARCIA PARRA LUIS ABEL, MESA RICARDO RAFAEL DIARIO, RAMIRES VDA DE ESCOBAR TERESITA, ROJA GUTIERREZZ MARIA ELISA, SILVA DE BARBOSA VIOLETA MERCEDES, MARIA PURIFICACION LOPEZ DELGADO, RAFAEL GOMEZ DIAZ, CASTRO CLARA HERMINDA, BLANCA NUBIDA SILVA DE BERNAL, DAZA CASTILLO JUAN JOSE</t>
  </si>
  <si>
    <t>GACHANCIPA</t>
  </si>
  <si>
    <t>ENERO/15/2021</t>
  </si>
  <si>
    <t xml:space="preserve">JOSE RAFAEL CINTURA MORENO </t>
  </si>
  <si>
    <t>GRANADA</t>
  </si>
  <si>
    <t>SANCHEZ CLAVIJO FLORALBA</t>
  </si>
  <si>
    <t>SUTATAUSA</t>
  </si>
  <si>
    <t>3 MESES Y 9 DIAS</t>
  </si>
  <si>
    <t>MARZO/16/2021</t>
  </si>
  <si>
    <t>JUNIO/24/2021</t>
  </si>
  <si>
    <t xml:space="preserve">ALEJANDRO SIERRA, ADELA PACHON VILLAMIL, SANTOS ROBAYO RODRIGUEZ, ROSA CECILIA CAICEDO VARGAS, BLANCA YANETH SUAREZ FIGUEROA, CRISANTO VILLAMIL RODRIGUEZ </t>
  </si>
  <si>
    <t>MARZO/21/2021</t>
  </si>
  <si>
    <t>NOVIEMBRE/20/2021</t>
  </si>
  <si>
    <t xml:space="preserve">JAZMIN MENDOZA RIOS, LUIS EDUARDO CANTE ORTIZ, JOSE LUIS CORTES GUTIERREZ, ALICIA RODRIGUEZ, MARIA GERVANCIA GUTIIEREZ, MARIA JULIA MARTINEZ, BERTHA VARGAS QUINTERO </t>
  </si>
  <si>
    <t>9 MESES Y 15 DIAS</t>
  </si>
  <si>
    <t xml:space="preserve">GARCIA GREGORIO, GOMEZ MANUEL, JIMENEZ VICTOR JULIO, DIAZ ESPITIA JOAQUIN, ALCIRA RICARDO FERNANDEZ, JACOBO CASALLAS, JORGE GALINDO GUTIERREZ, ZALATIE BELTRAN SEGURA, JESUS EDUARDO ROJAS LOPEZ, PATROCINA TORRES GONZALEZ, BACHILLER JOSE HERMILIO, DIAZ ESPITIA MARIANO  </t>
  </si>
  <si>
    <t>MARZO/15/2021</t>
  </si>
  <si>
    <t xml:space="preserve">9  MESES 29 DIAS </t>
  </si>
  <si>
    <t>UNION TEMPORAL CHIPAQUE VIVE</t>
  </si>
  <si>
    <t>CRA 69 BIS # 3 A 61</t>
  </si>
  <si>
    <t>fundacionsocialvivecolombia@yahoo.com</t>
  </si>
  <si>
    <t>AUNAR ESFUERZOS PARA LA PRESTACIÓN DE LOS SERVICIOS DE PROTECCIÓN INTEGRAL A ADULTOS MAYORES (60 AÑOS O MÁS) EN CONDICIÓN DE DISCAPACIDAD MENTAL Y/O COGNITIVA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</si>
  <si>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303 DIAS</t>
  </si>
  <si>
    <t xml:space="preserve">EN EJECUCIÓN </t>
  </si>
  <si>
    <t>https://www.secop.gov.co/CO1ContractsManagement/Tendering/ProcurementContractEdit/View?docUniqueIdentifier=CO1.PCCNTR.2340374&amp;awardUniqueIdentifier=CO1.AWD.961202&amp;buyerDossierUniqueIdentifier=CO1.BDOS.1722094&amp;id=975554</t>
  </si>
  <si>
    <t>CONVENIO DE ASOCIACIÓN</t>
  </si>
  <si>
    <t>DIRECTA</t>
  </si>
  <si>
    <t>290 DIAS</t>
  </si>
  <si>
    <t>UBAQUE</t>
  </si>
  <si>
    <t>GUACHETA</t>
  </si>
  <si>
    <t>VIOTA</t>
  </si>
  <si>
    <t>MARZO731/2021</t>
  </si>
  <si>
    <t>1 MES Y 18 DIAS</t>
  </si>
  <si>
    <t>MARZO/12/2021</t>
  </si>
  <si>
    <t>ABRIL/30/2021</t>
  </si>
  <si>
    <t xml:space="preserve">BLANCA INES POVEDA, LUIS ERNESTO SABOGAL  SBAOGAL, OSCAR WILMER MORENO NEIRA, MARGARITA HERNANDEZ LAVADO, RODRIGO TORRES CASSIANO, HERMELINDA LEON, LUZ MIREYA HERRERA LADINO, ANA GRACIELA AGUAS HERNANDEZ, JOSE GABRIEL MORA MORA, LUIS EVIDALIO RUIZ ARDILA </t>
  </si>
  <si>
    <t>FUNDACIÓN SAN PEDRO CLAVER</t>
  </si>
  <si>
    <t>INSTITUTO DE HERMANAS FRANCISCANAS DE SANTA CLARA</t>
  </si>
  <si>
    <t>UNION TEMPORAL MATUSALEN</t>
  </si>
  <si>
    <t>fundacionsanpedroclaver@outlook.com</t>
  </si>
  <si>
    <t>AVENIDA CARACAS No. 1-16 SUR</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</si>
  <si>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</si>
  <si>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https://www.secop.gov.co/CO1ContractsManagement/Tendering/ProcurementContractEdit/View?docUniqueIdentifier=CO1.PCCNTR.2388136&amp;awardUniqueIdentifier=CO1.AWD.975341&amp;buyerDossierUniqueIdentifier=CO1.BDOS.1788316&amp;id=1004586</t>
  </si>
  <si>
    <t>CL 51 63 87 BRR EL REMANZO</t>
  </si>
  <si>
    <t>torresfabio@gmail.com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</si>
  <si>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</si>
  <si>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</si>
  <si>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https://www.secop.gov.co/CO1ContractsManagement/Tendering/ProcurementContractEdit/View?docUniqueIdentifier=CO1.PCCNTR.2388133&amp;awardUniqueIdentifier=CO1.AWD.975341&amp;buyerDossierUniqueIdentifier=CO1.BDOS.1788316&amp;id=1004574</t>
  </si>
  <si>
    <t>EN EJECUCIÓN</t>
  </si>
  <si>
    <t>CARRERA 8 NUMERO 16-78 BARRIO CENTRO</t>
  </si>
  <si>
    <t>utmatusalen@gmail.com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</si>
  <si>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</si>
  <si>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</si>
  <si>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https://www.secop.gov.co/CO1ContractsManagement/Tendering/ProcurementContractEdit/View?docUniqueIdentifier=CO1.PCCNTR.2388020&amp;awardUniqueIdentifier=CO1.AWD.975341&amp;buyerDossierUniqueIdentifier=CO1.BDOS.1788316&amp;id=1004585</t>
  </si>
  <si>
    <t>PRESTACIÓN DE SERVICIOS PROFESIONALES</t>
  </si>
  <si>
    <t xml:space="preserve">GERLADINE CASTELLANOS </t>
  </si>
  <si>
    <t>PRESTAR SERVICIOS PROFESIONALES EN EL ÁREA DE TRABAJO SOCIAL, PARA APOYAR A LA SUPERVISIÓN EN LOS PROCESOS PROPIOS DEL ÁREA EN LOS CONVENIOS DE ASOCIACIÓN CON LOS CENTROS DE PROTECCIÓN SOCIAL DEPENDIENTES DE LA BENEFICENCIA DE CUNDINAMARCA</t>
  </si>
  <si>
    <t xml:space="preserve">5 MESES </t>
  </si>
  <si>
    <t>https://www.secop.gov.co/CO1BusinessLine/Tendering/BuyerWorkArea/Index?DocUniqueIdentifier=CO1.BDOS.1915572</t>
  </si>
  <si>
    <t>lizethcastellanos08@gmail.com</t>
  </si>
  <si>
    <t>Carrera 10 #4B -51</t>
  </si>
  <si>
    <t xml:space="preserve">TIENDA VIRTUAL </t>
  </si>
  <si>
    <t xml:space="preserve">ORDEN DE COMPRA </t>
  </si>
  <si>
    <t xml:space="preserve">GRUPO EDS AUTOGAS </t>
  </si>
  <si>
    <t xml:space="preserve">PANAMERICANA </t>
  </si>
  <si>
    <t>CARRERA 22 No 87-69</t>
  </si>
  <si>
    <t>servicioalcliente@autogas.com.co</t>
  </si>
  <si>
    <t xml:space="preserve">SUMINISTRO DE COMBUSTIBLE EXTRA CORRIENTE DIESEL PARA TODO EL PARQUE AUTOMOTOR DE LA BENEFICENCIA DE CUNDINAMARCA </t>
  </si>
  <si>
    <t>HASTA EL 26 DE DICIEMBRE DE 2021</t>
  </si>
  <si>
    <t xml:space="preserve">EN EJECUCIONN </t>
  </si>
  <si>
    <t>Calle 1.2 No. 34 - 30</t>
  </si>
  <si>
    <t>facturacion.iyppanarnericana.com..co</t>
  </si>
  <si>
    <t>AMPARAR LA COMPRA DE ELEMENTOS DE PAPELERIA Y UTILES DE ESCRITORIO PARA LA</t>
  </si>
  <si>
    <t>14 DIAS</t>
  </si>
  <si>
    <t>TENJO</t>
  </si>
  <si>
    <t>YACOPI</t>
  </si>
  <si>
    <t xml:space="preserve">11 MESES Y 4 DIAS </t>
  </si>
  <si>
    <t>ENERO/28/2021</t>
  </si>
  <si>
    <t>SAN ANTONIO DEL TEQUENDAMA</t>
  </si>
  <si>
    <t>ABRIL/09/2021</t>
  </si>
  <si>
    <t>ABRIL/08/2022</t>
  </si>
  <si>
    <t xml:space="preserve">SILVIA PATRICIA SANTANA, JOSE GREGORIO MONTAÑEZ, ANGEL MARIA GARAVITO, JORGE ENRIQUE AMORTEGUI AVILA, CRISANTO ERNESTO MAYORGA, </t>
  </si>
  <si>
    <t>LEOPOLDO MONROY, LUZ MARINA LOPEZ, JOSE JOAQUIN ROA, MARGARITA RAMIREZ, MARIA CECILIA RODRIGUEZ, MARIA DORA CRISOSTOMO, LUIS ANTONIO BELTRAN, ORLANDO HERNANDEZ HERRERA, NELSON ANDRES PINTO MORALES, WILMAR ROMERO RAMIREZ, JOSE VICENTE ESCOBAR</t>
  </si>
  <si>
    <t xml:space="preserve">SAN BERNARDO </t>
  </si>
  <si>
    <t>4 MESES Y 24 DIAS</t>
  </si>
  <si>
    <t xml:space="preserve">LUCRECIA BEJARANO RAMOS, MIGUEL ANGEL MORENO MORA, MARIA CONCEPCION URREGO, FLOR ELIDA RAMIREZ, LUIS FELIPE PRIETO LUIS </t>
  </si>
  <si>
    <t>MARZO/31/2021</t>
  </si>
  <si>
    <t>AGOSTO/24/2021</t>
  </si>
  <si>
    <t>APORTE ASOCIADO</t>
  </si>
  <si>
    <r>
      <t>P</t>
    </r>
    <r>
      <rPr>
        <sz val="9"/>
        <color indexed="8"/>
        <rFont val="Calibri"/>
        <family val="2"/>
      </rPr>
      <t>RESTAR LOS SERVICIOS PROFESIONALES DE UN ABOGADO ESPECIALIZADO, CON EXPERIENCIA EN EL MANEJO DE ACTUACIONES ANTE LAS ALTAS CORTES Y EN ESPECIAL EN RECURSO EXTRAORDINARIO DE CASACIÓN, CON EL FIN DE BRINDAR APOYO NORMATIVO EN LA REPRESENTACIÓN JUDICIAL DE LOS PROCESOS QUE HACE PARTE LA BENEFICENCIA DE CUNDINAMARCA; SUSTENTAR, PRESENTAR RECURSOS EXTRAORDINARIOS DE CASACIÓN QUE CURSEN ANTE LA CORTE SUPREMA DE JUSTICIA – SALA DE CASACIÓN LABORAL. ELABORAR CONCEPTOS JURÍDICOS Y PRESTAR ASESORÍA QUE SEA SOLICITADA EN TEMAS RELACIONADOS CON EL ÁREA LABORAL Y DE SEGURIDAD SOCIAL, APOYO JURÍDICO EN LA PROYECCIÓN DE ACCIONES DE TUTELA CONTRA SENTENCIAS JUDICIALES, ASÍ MISMO DEFENDER Y GARANTIZAR LOS INTERESES Y LA DEFENSA JUDICIAL DE LA BENEFICENCIA DE CUNDINAMARCA.</t>
    </r>
  </si>
  <si>
    <r>
      <t>P</t>
    </r>
    <r>
      <rPr>
        <sz val="9"/>
        <color indexed="8"/>
        <rFont val="Calibri"/>
        <family val="2"/>
      </rPr>
      <t>RESTACIÓN DE SERVICIOS DE APOYO A LA GESTIÓN EN LOS PROCESOS DE INGRESO Y SALIDA DE INVENTARIOS, MANEJO DEL ARCHIVO DEL ALMACÉN Y DEMÁS ACTIVIDADES RELACIONADAS EN LA BENEFICENCIA DE CUNDINAMARCA</t>
    </r>
  </si>
  <si>
    <t>TERMINADO</t>
  </si>
  <si>
    <t>LUIS DANIEL GOMEZ</t>
  </si>
  <si>
    <t>NESTOR CASTAÑEDA</t>
  </si>
  <si>
    <t>JAVIER CAYCEDO</t>
  </si>
  <si>
    <t>CAROLINA ZAMBRANO</t>
  </si>
  <si>
    <t>IVAN MAURICIO MORENO</t>
  </si>
  <si>
    <t>SALOMON SAID ARIAS</t>
  </si>
  <si>
    <t>ERIKA GONZALEZ</t>
  </si>
  <si>
    <t>MARIA INES BOTON MACANA</t>
  </si>
  <si>
    <t>DORA DEL CARMEN CONTRERAS OTALORA</t>
  </si>
  <si>
    <t>GUATAVITA</t>
  </si>
  <si>
    <t>CUCUNUBA</t>
  </si>
  <si>
    <t>DICIEMBRE/16/2021</t>
  </si>
  <si>
    <t>TOCAIMA</t>
  </si>
  <si>
    <t>DICIEMBRE/29/2021</t>
  </si>
  <si>
    <t>A 31 DE DICIEMBRE</t>
  </si>
  <si>
    <r>
      <rPr>
        <b/>
        <sz val="12"/>
        <rFont val="Arial"/>
        <family val="2"/>
      </rPr>
      <t>PROCESO:</t>
    </r>
    <r>
      <rPr>
        <sz val="12"/>
        <rFont val="Arial"/>
        <family val="2"/>
      </rPr>
      <t xml:space="preserve"> CONTRACTUAL </t>
    </r>
  </si>
  <si>
    <r>
      <rPr>
        <b/>
        <sz val="12"/>
        <rFont val="Arial"/>
        <family val="2"/>
      </rPr>
      <t>CÓDIGO</t>
    </r>
    <r>
      <rPr>
        <sz val="12"/>
        <rFont val="Arial"/>
        <family val="2"/>
      </rPr>
      <t>: FT-5100-07-01.02</t>
    </r>
  </si>
  <si>
    <r>
      <rPr>
        <b/>
        <sz val="12"/>
        <rFont val="Arial"/>
        <family val="2"/>
      </rPr>
      <t>PROCEDIMIENTO</t>
    </r>
    <r>
      <rPr>
        <sz val="12"/>
        <rFont val="Arial"/>
        <family val="2"/>
      </rPr>
      <t>: GESTION CONTRACTUAL</t>
    </r>
  </si>
  <si>
    <r>
      <rPr>
        <b/>
        <sz val="12"/>
        <rFont val="Arial"/>
        <family val="2"/>
      </rPr>
      <t>VERSION</t>
    </r>
    <r>
      <rPr>
        <sz val="12"/>
        <rFont val="Arial"/>
        <family val="2"/>
      </rPr>
      <t>: 04</t>
    </r>
  </si>
  <si>
    <r>
      <rPr>
        <b/>
        <sz val="12"/>
        <rFont val="Arial"/>
        <family val="2"/>
      </rPr>
      <t>FORMATO</t>
    </r>
    <r>
      <rPr>
        <sz val="12"/>
        <rFont val="Arial"/>
        <family val="2"/>
      </rPr>
      <t xml:space="preserve">: CONTROL PROCESO CONTRATACION </t>
    </r>
  </si>
  <si>
    <r>
      <rPr>
        <b/>
        <sz val="12"/>
        <rFont val="Arial"/>
        <family val="2"/>
      </rPr>
      <t>FECHA:</t>
    </r>
    <r>
      <rPr>
        <sz val="12"/>
        <rFont val="Arial"/>
        <family val="2"/>
      </rPr>
      <t xml:space="preserve">  14/06/2018</t>
    </r>
  </si>
  <si>
    <r>
      <t xml:space="preserve">Prestar los servicios de Protección Social Integral que se ofrecen en los Centros de protección  de la Beneficencia de Cundinamarca a los usuarios procedentes del Municipio de </t>
    </r>
    <r>
      <rPr>
        <b/>
        <i/>
        <sz val="9"/>
        <rFont val="Arial"/>
        <family val="2"/>
      </rPr>
      <t>ALBAN</t>
    </r>
  </si>
  <si>
    <r>
      <t xml:space="preserve">Prestar los servicios de Protección Social Integral que se ofrecen en los Centros de protección  de la Beneficencia de Cundinamarca a los usuarios procedentes del Municipio de </t>
    </r>
    <r>
      <rPr>
        <b/>
        <i/>
        <sz val="9"/>
        <rFont val="Arial"/>
        <family val="2"/>
      </rPr>
      <t>ANAPOIMA</t>
    </r>
  </si>
  <si>
    <r>
      <t xml:space="preserve">Prestar los servicios de Protección Social Integral que se ofrecen en los Centros de protección  de la Beneficencia de Cundinamarca a los usuarios procedentes del Municipio de </t>
    </r>
    <r>
      <rPr>
        <b/>
        <i/>
        <sz val="9"/>
        <rFont val="Arial"/>
        <family val="2"/>
      </rPr>
      <t>APULO</t>
    </r>
  </si>
  <si>
    <r>
      <t xml:space="preserve">Prestar los servicios de Protección Social Integral que se ofrecen en los Centros de protección  de la Beneficencia de Cundinamarca a los usuarios procedentes del Municipio de </t>
    </r>
    <r>
      <rPr>
        <b/>
        <i/>
        <sz val="9"/>
        <rFont val="Arial"/>
        <family val="2"/>
      </rPr>
      <t>ARBELAEZ</t>
    </r>
  </si>
  <si>
    <r>
      <t xml:space="preserve">Prestar los servicios de Protección Social Integral que se ofrecen en los Centros de protección  de la Beneficencia de Cundinamarca a los usuarios procedentes del Municipio de </t>
    </r>
    <r>
      <rPr>
        <b/>
        <i/>
        <sz val="9"/>
        <rFont val="Arial"/>
        <family val="2"/>
      </rPr>
      <t>BITUIMA</t>
    </r>
  </si>
  <si>
    <r>
      <t xml:space="preserve">Prestar los servicios de Protección Social Integral que se ofrecen en los Centros de protección  de la Beneficencia de Cundinamarca a los usuarios procedentes del Municipio de </t>
    </r>
    <r>
      <rPr>
        <b/>
        <i/>
        <sz val="9"/>
        <rFont val="Arial"/>
        <family val="2"/>
      </rPr>
      <t>CABRERA</t>
    </r>
  </si>
  <si>
    <r>
      <t xml:space="preserve">Prestar los servicios de Protección Social Integral que se ofrecen en los Centros de protección  de la Beneficencia de Cundinamarca a los usuarios procedentes del Municipio de </t>
    </r>
    <r>
      <rPr>
        <b/>
        <i/>
        <sz val="9"/>
        <rFont val="Arial"/>
        <family val="2"/>
      </rPr>
      <t>CACHIPAY</t>
    </r>
  </si>
  <si>
    <r>
      <t xml:space="preserve">Prestar los servicios de Protección Social Integral que se ofrecen en los Centros de protección  de la Beneficencia de Cundinamarca a los usuarios procedentes del Municipio de </t>
    </r>
    <r>
      <rPr>
        <b/>
        <i/>
        <sz val="9"/>
        <rFont val="Arial"/>
        <family val="2"/>
      </rPr>
      <t>CAQUEZA</t>
    </r>
  </si>
  <si>
    <r>
      <t xml:space="preserve">Prestar los servicios de Protección Social Integral que se ofrecen en los Centros de protección  de la Beneficencia de Cundinamarca a los usuarios procedentes del Municipio de </t>
    </r>
    <r>
      <rPr>
        <b/>
        <i/>
        <sz val="9"/>
        <rFont val="Arial"/>
        <family val="2"/>
      </rPr>
      <t>CHAGUANI</t>
    </r>
  </si>
  <si>
    <r>
      <t xml:space="preserve">Prestar los servicios de Protección Social Integral que se ofrecen en los Centros de protección  de la Beneficencia de Cundinamarca a los usuarios procedentes del Municipio de </t>
    </r>
    <r>
      <rPr>
        <b/>
        <i/>
        <sz val="9"/>
        <rFont val="Arial"/>
        <family val="2"/>
      </rPr>
      <t>CHIA</t>
    </r>
  </si>
  <si>
    <r>
      <t xml:space="preserve">Prestar los servicios de Protección Social Integral que se ofrecen en los Centros de protección  de la Beneficencia de Cundinamarca a los usuarios procedentes del Municipio de </t>
    </r>
    <r>
      <rPr>
        <b/>
        <i/>
        <sz val="9"/>
        <rFont val="Arial"/>
        <family val="2"/>
      </rPr>
      <t>CHOACHI</t>
    </r>
  </si>
  <si>
    <r>
      <t xml:space="preserve">Prestar los servicios de Protección Social Integral que se ofrecen en los Centros de protección  de la Beneficencia de Cundinamarca a los usuarios procedentes del Municipio de </t>
    </r>
    <r>
      <rPr>
        <b/>
        <i/>
        <sz val="9"/>
        <rFont val="Arial"/>
        <family val="2"/>
      </rPr>
      <t>CHOCONTA</t>
    </r>
  </si>
  <si>
    <r>
      <t xml:space="preserve">Prestar los servicios de Protección Social Integral que se ofrecen en los Centros de protección  de la Beneficencia de Cundinamarca a los usuarios procedentes del Municipio de </t>
    </r>
    <r>
      <rPr>
        <b/>
        <i/>
        <sz val="9"/>
        <rFont val="Arial"/>
        <family val="2"/>
      </rPr>
      <t>COGUA</t>
    </r>
  </si>
  <si>
    <r>
      <t xml:space="preserve">Prestar los servicios de Protección Social Integral que se ofrecen en los Centros de protección  de la Beneficencia de Cundinamarca a los usuarios procedentes del Municipio de </t>
    </r>
    <r>
      <rPr>
        <b/>
        <i/>
        <sz val="9"/>
        <rFont val="Arial"/>
        <family val="2"/>
      </rPr>
      <t>COTA</t>
    </r>
  </si>
  <si>
    <r>
      <t xml:space="preserve">Prestar los servicios de Protección Social Integral que se ofrecen en los Centros de protección  de la Beneficencia de Cundinamarca a los usuarios procedentes del Municipio de </t>
    </r>
    <r>
      <rPr>
        <b/>
        <i/>
        <sz val="9"/>
        <rFont val="Arial"/>
        <family val="2"/>
      </rPr>
      <t>CUCUNUBA</t>
    </r>
  </si>
  <si>
    <r>
      <t xml:space="preserve">Prestar los servicios de Protección Social Integral que se ofrecen en los Centros de protección  de la Beneficencia de Cundinamarca a los usuarios procedentes del Municipio de </t>
    </r>
    <r>
      <rPr>
        <b/>
        <i/>
        <sz val="9"/>
        <rFont val="Arial"/>
        <family val="2"/>
      </rPr>
      <t>EL PEÑON</t>
    </r>
  </si>
  <si>
    <r>
      <t xml:space="preserve">Prestar los servicios de Protección Social Integral que se ofrecen en los Centros de protección  de la Beneficencia de Cundinamarca a los usuarios procedentes del Municipio de  </t>
    </r>
    <r>
      <rPr>
        <b/>
        <i/>
        <sz val="9"/>
        <rFont val="Arial"/>
        <family val="2"/>
      </rPr>
      <t>EL ROSAL</t>
    </r>
  </si>
  <si>
    <r>
      <t xml:space="preserve">Prestar los servicios de Protección Social Integral que se ofrecen en los Centros de protección  de la Beneficencia de Cundinamarca a los usuarios procedentes del Municipio de </t>
    </r>
    <r>
      <rPr>
        <b/>
        <i/>
        <sz val="9"/>
        <rFont val="Arial"/>
        <family val="2"/>
      </rPr>
      <t>FACATATIVA</t>
    </r>
  </si>
  <si>
    <r>
      <t xml:space="preserve">Prestar los servicios de Protección Social Integral que se ofrecen en los Centros de protección  de la Beneficencia de Cundinamarca a los usuarios procedentes del Municipio de </t>
    </r>
    <r>
      <rPr>
        <b/>
        <i/>
        <sz val="9"/>
        <rFont val="Arial"/>
        <family val="2"/>
      </rPr>
      <t>FOMEQUE</t>
    </r>
  </si>
  <si>
    <r>
      <t xml:space="preserve">Prestar los servicios de Protección Social Integral que se ofrecen en los Centros de protección  de la Beneficencia de Cundinamarca a los usuarios procedentes del Municipio de </t>
    </r>
    <r>
      <rPr>
        <b/>
        <i/>
        <sz val="9"/>
        <rFont val="Arial"/>
        <family val="2"/>
      </rPr>
      <t>FOSCA</t>
    </r>
  </si>
  <si>
    <r>
      <t xml:space="preserve">Prestar los servicios de Protección Social Integral que se ofrecen en los Centros de protección  de la Beneficencia de Cundinamarca a los usuarios procedentes del Municipio de </t>
    </r>
    <r>
      <rPr>
        <b/>
        <i/>
        <sz val="9"/>
        <rFont val="Arial"/>
        <family val="2"/>
      </rPr>
      <t>FUNZA</t>
    </r>
  </si>
  <si>
    <r>
      <t xml:space="preserve">Prestar los servicios de Protección Social Integral que se ofrecen en los Centros de protección  de la Beneficencia de Cundinamarca a los usuarios procedentes del Municipio de </t>
    </r>
    <r>
      <rPr>
        <b/>
        <i/>
        <sz val="9"/>
        <rFont val="Arial"/>
        <family val="2"/>
      </rPr>
      <t>FUSAGASUGA</t>
    </r>
  </si>
  <si>
    <r>
      <t xml:space="preserve">Prestar los servicios de Protección Social Integral que se ofrecen en los Centros de protección  de la Beneficencia de Cundinamarca a los usuarios procedentes del Municipio de </t>
    </r>
    <r>
      <rPr>
        <b/>
        <i/>
        <sz val="9"/>
        <rFont val="Arial"/>
        <family val="2"/>
      </rPr>
      <t>GACHANCIPA</t>
    </r>
  </si>
  <si>
    <r>
      <t xml:space="preserve">Prestar los servicios de Protección Social Integral que se ofrecen en los Centros de protección  de la Beneficencia de Cundinamarca a los usuarios procedentes del Municipio de </t>
    </r>
    <r>
      <rPr>
        <b/>
        <i/>
        <sz val="9"/>
        <rFont val="Arial"/>
        <family val="2"/>
      </rPr>
      <t>GRANADA</t>
    </r>
  </si>
  <si>
    <r>
      <t xml:space="preserve">Prestar los servicios de Protección Social Integral que se ofrecen en los Centros de protección  de la Beneficencia de Cundinamarca a los usuarios procedentes del Municipio de </t>
    </r>
    <r>
      <rPr>
        <b/>
        <i/>
        <sz val="9"/>
        <rFont val="Arial"/>
        <family val="2"/>
      </rPr>
      <t>GUACHETA</t>
    </r>
  </si>
  <si>
    <r>
      <t xml:space="preserve">Prestar los servicios de Protección Social Integral que se ofrecen en los Centros de protección  de la Beneficencia de Cundinamarca a los usuarios procedentes del Municipio de </t>
    </r>
    <r>
      <rPr>
        <b/>
        <i/>
        <sz val="9"/>
        <rFont val="Arial"/>
        <family val="2"/>
      </rPr>
      <t>GUADUAS</t>
    </r>
  </si>
  <si>
    <r>
      <t xml:space="preserve">Prestar los servicios de Protección Social Integral que se ofrecen en los Centros de protección  de la Beneficencia de Cundinamarca a los usuarios procedentes del Municipio de </t>
    </r>
    <r>
      <rPr>
        <b/>
        <i/>
        <sz val="9"/>
        <rFont val="Arial"/>
        <family val="2"/>
      </rPr>
      <t>GUATAVITA</t>
    </r>
  </si>
  <si>
    <r>
      <t xml:space="preserve">Prestar los servicios de Protección Social Integral que se ofrecen en los Centros de protección  de la Beneficencia de Cundinamarca a los usuarios procedentes del Municipio de </t>
    </r>
    <r>
      <rPr>
        <b/>
        <i/>
        <sz val="9"/>
        <rFont val="Arial"/>
        <family val="2"/>
      </rPr>
      <t>GUAYABETAL</t>
    </r>
  </si>
  <si>
    <r>
      <t xml:space="preserve">Prestar los servicios de Protección Social Integral que se ofrecen en los Centros de protección  de la Beneficencia de Cundinamarca a los usuarios procedentes del Municipio de </t>
    </r>
    <r>
      <rPr>
        <b/>
        <i/>
        <sz val="9"/>
        <rFont val="Arial"/>
        <family val="2"/>
      </rPr>
      <t>JERUSALEN</t>
    </r>
  </si>
  <si>
    <r>
      <t xml:space="preserve">Prestar los servicios de Protección Social Integral que se ofrecen en los Centros de protección  de la Beneficencia de Cundinamarca a los usuarios procedentes del Municipio de </t>
    </r>
    <r>
      <rPr>
        <b/>
        <i/>
        <sz val="9"/>
        <rFont val="Arial"/>
        <family val="2"/>
      </rPr>
      <t>LA MESA</t>
    </r>
  </si>
  <si>
    <r>
      <t xml:space="preserve">Prestar los servicios de Protección Social Integral que se ofrecen en los Centros de protección  de la Beneficencia de Cundinamarca a los usuarios procedentes del Municipio de </t>
    </r>
    <r>
      <rPr>
        <b/>
        <i/>
        <sz val="9"/>
        <rFont val="Arial"/>
        <family val="2"/>
      </rPr>
      <t>LA VEGA</t>
    </r>
  </si>
  <si>
    <r>
      <t xml:space="preserve">Prestar los servicios de Protección Social Integral que se ofrecen en los Centros de protección  de la Beneficencia de Cundinamarca a los usuarios procedentes del Municipio de </t>
    </r>
    <r>
      <rPr>
        <b/>
        <i/>
        <sz val="9"/>
        <rFont val="Arial"/>
        <family val="2"/>
      </rPr>
      <t>MACHETA</t>
    </r>
  </si>
  <si>
    <r>
      <t xml:space="preserve">Prestar los servicios de Protección Social Integral que se ofrecen en los Centros de protección  de la Beneficencia de Cundinamarca a los usuarios procedentes del Municipio de </t>
    </r>
    <r>
      <rPr>
        <b/>
        <i/>
        <sz val="9"/>
        <rFont val="Arial"/>
        <family val="2"/>
      </rPr>
      <t>MADRID</t>
    </r>
  </si>
  <si>
    <r>
      <t xml:space="preserve">Prestar los servicios de Protección Social Integral que se ofrecen en los Centros de protección  de la Beneficencia de Cundinamarca a los usuarios procedentes del Municipio de </t>
    </r>
    <r>
      <rPr>
        <b/>
        <i/>
        <sz val="9"/>
        <rFont val="Arial"/>
        <family val="2"/>
      </rPr>
      <t>NEMOCON</t>
    </r>
  </si>
  <si>
    <r>
      <t xml:space="preserve">Prestar los servicios de Protección Social Integral que se ofrecen en los Centros de protección  de la Beneficencia de Cundinamarca a los usuarios procedentes del Municipio de </t>
    </r>
    <r>
      <rPr>
        <b/>
        <i/>
        <sz val="9"/>
        <rFont val="Arial"/>
        <family val="2"/>
      </rPr>
      <t>NOCAIMA</t>
    </r>
  </si>
  <si>
    <r>
      <t xml:space="preserve">Prestar los servicios de Protección Social Integral que se ofrecen en los Centros de protección  de la Beneficencia de Cundinamarca a los usuarios procedentes del Municipio de </t>
    </r>
    <r>
      <rPr>
        <b/>
        <i/>
        <sz val="9"/>
        <rFont val="Arial"/>
        <family val="2"/>
      </rPr>
      <t>PARATEBUENO</t>
    </r>
  </si>
  <si>
    <r>
      <t xml:space="preserve">Prestar los servicios de Protección Social Integral que se ofrecen en los Centros de protección  de la Beneficencia de Cundinamarca a los usuarios procedentes del Municipio de  </t>
    </r>
    <r>
      <rPr>
        <b/>
        <i/>
        <sz val="9"/>
        <rFont val="Arial"/>
        <family val="2"/>
      </rPr>
      <t>PASCA</t>
    </r>
  </si>
  <si>
    <r>
      <t xml:space="preserve">Prestar los servicios de Protección Social Integral que se ofrecen en los Centros de protección  de la Beneficencia de Cundinamarca a los usuarios procedentes del Municipio de </t>
    </r>
    <r>
      <rPr>
        <b/>
        <i/>
        <sz val="9"/>
        <rFont val="Arial"/>
        <family val="2"/>
      </rPr>
      <t>QUBRADANEGRA</t>
    </r>
  </si>
  <si>
    <r>
      <t xml:space="preserve">Prestar los servicios de Protección Social Integral que se ofrecen en los Centros de protección  de la Beneficencia de Cundinamarca a los usuarios procedentes del Municipio de </t>
    </r>
    <r>
      <rPr>
        <b/>
        <i/>
        <sz val="9"/>
        <rFont val="Arial"/>
        <family val="2"/>
      </rPr>
      <t>QUETAME</t>
    </r>
  </si>
  <si>
    <r>
      <t xml:space="preserve">Prestar los servicios de Protección Social Integral que se ofrecen en los Centros de protección  de la Beneficencia de Cundinamarca a los usuarios procedentes del Municipio de </t>
    </r>
    <r>
      <rPr>
        <b/>
        <i/>
        <sz val="9"/>
        <rFont val="Arial"/>
        <family val="2"/>
      </rPr>
      <t>RICAURTE</t>
    </r>
  </si>
  <si>
    <r>
      <t xml:space="preserve">Prestar los servicios de Protección Social Integral que se ofrecen en los Centros de protección  de la Beneficencia de Cundinamarca a los usuarios procedentes del Municipio de </t>
    </r>
    <r>
      <rPr>
        <b/>
        <i/>
        <sz val="9"/>
        <rFont val="Arial"/>
        <family val="2"/>
      </rPr>
      <t>SAN ANTONIO DEL TEQUENDAMA</t>
    </r>
  </si>
  <si>
    <r>
      <t xml:space="preserve">Prestar los servicios de Protección Social Integral que se ofrecen en los Centros de protección  de la Beneficencia de Cundinamarca a los usuarios procedentes del Municipio de </t>
    </r>
    <r>
      <rPr>
        <b/>
        <i/>
        <sz val="9"/>
        <rFont val="Arial"/>
        <family val="2"/>
      </rPr>
      <t>SAN BERNARDO</t>
    </r>
  </si>
  <si>
    <r>
      <t xml:space="preserve">Prestar los servicios de Protección Social Integral que se ofrecen en los Centros de protección  de la Beneficencia de Cundinamarca a los usuarios procedentes del Municipio de </t>
    </r>
    <r>
      <rPr>
        <b/>
        <i/>
        <sz val="9"/>
        <rFont val="Arial"/>
        <family val="2"/>
      </rPr>
      <t>SAN CAYETANO</t>
    </r>
  </si>
  <si>
    <r>
      <t>Prestar los servicios de Protección Social Integral que se ofrecen en los Centros de protección  de la Beneficencia de Cundinamarca a los usuarios procedentes del Municipio de</t>
    </r>
    <r>
      <rPr>
        <b/>
        <i/>
        <sz val="9"/>
        <rFont val="Arial"/>
        <family val="2"/>
      </rPr>
      <t xml:space="preserve"> SAN JUAN RIO SECO</t>
    </r>
  </si>
  <si>
    <r>
      <t xml:space="preserve">Prestar los servicios de Protección Social Integral que se ofrecen en los Centros de protección  de la Beneficencia de Cundinamarca a los usuarios procedentes del Municipio de </t>
    </r>
    <r>
      <rPr>
        <b/>
        <i/>
        <sz val="9"/>
        <rFont val="Arial"/>
        <family val="2"/>
      </rPr>
      <t>SIBATE</t>
    </r>
  </si>
  <si>
    <r>
      <t xml:space="preserve">Prestar los servicios de Protección Social Integral que se ofrecen en los Centros de protección  de la Beneficencia de Cundinamarca a los usuarios procedentes del Municipio de </t>
    </r>
    <r>
      <rPr>
        <b/>
        <i/>
        <sz val="9"/>
        <rFont val="Arial"/>
        <family val="2"/>
      </rPr>
      <t>SIMIJACA</t>
    </r>
  </si>
  <si>
    <r>
      <t xml:space="preserve">Prestar los servicios de Protección Social Integral que se ofrecen en los Centros de protección  de la Beneficencia de Cundinamarca a los usuarios procedentes del Municipio de  </t>
    </r>
    <r>
      <rPr>
        <b/>
        <i/>
        <sz val="9"/>
        <rFont val="Arial"/>
        <family val="2"/>
      </rPr>
      <t>SOPO</t>
    </r>
  </si>
  <si>
    <r>
      <t xml:space="preserve">Prestar los servicios de Protección Social Integral que se ofrecen en los Centros de protección  de la Beneficencia de Cundinamarca a los usuarios procedentes del Municipio de </t>
    </r>
    <r>
      <rPr>
        <b/>
        <i/>
        <sz val="9"/>
        <rFont val="Arial"/>
        <family val="2"/>
      </rPr>
      <t>SUBACHOQUE</t>
    </r>
  </si>
  <si>
    <r>
      <t xml:space="preserve">Prestar los servicios de Protección Social Integral que se ofrecen en los Centros de protección  de la Beneficencia de Cundinamarca a los usuarios procedentes del Municipio de </t>
    </r>
    <r>
      <rPr>
        <b/>
        <i/>
        <sz val="9"/>
        <rFont val="Arial"/>
        <family val="2"/>
      </rPr>
      <t>SUTATAUSA</t>
    </r>
  </si>
  <si>
    <r>
      <t xml:space="preserve">Prestar los servicios de Protección Social Integral que se ofrecen en los Centros de protección  de la Beneficencia de Cundinamarca a los usuarios procedentes del Municipio de  </t>
    </r>
    <r>
      <rPr>
        <b/>
        <i/>
        <sz val="9"/>
        <rFont val="Arial"/>
        <family val="2"/>
      </rPr>
      <t>TABIO</t>
    </r>
  </si>
  <si>
    <r>
      <t xml:space="preserve">Prestar los servicios de Protección Social Integral que se ofrecen en los Centros de protección  de la Beneficencia de Cundinamarca a los usuarios procedentes del Municipio de </t>
    </r>
    <r>
      <rPr>
        <b/>
        <i/>
        <sz val="9"/>
        <rFont val="Arial"/>
        <family val="2"/>
      </rPr>
      <t>TENA</t>
    </r>
  </si>
  <si>
    <r>
      <t xml:space="preserve">Prestar los servicios de Protección Social Integral que se ofrecen en los Centros de protección  de la Beneficencia de Cundinamarca a los usuarios procedentes del Municipio de </t>
    </r>
    <r>
      <rPr>
        <b/>
        <i/>
        <sz val="9"/>
        <rFont val="Arial"/>
        <family val="2"/>
      </rPr>
      <t>TENJO</t>
    </r>
  </si>
  <si>
    <r>
      <t xml:space="preserve">Prestar los servicios de Protección Social Integral que se ofrecen en los Centros de protección  de la Beneficencia de Cundinamarca a los usuarios procedentes del Municipio de </t>
    </r>
    <r>
      <rPr>
        <b/>
        <i/>
        <sz val="9"/>
        <rFont val="Arial"/>
        <family val="2"/>
      </rPr>
      <t>TOCAIMA</t>
    </r>
  </si>
  <si>
    <r>
      <t xml:space="preserve">Prestar los servicios de Protección Social Integral que se ofrecen en los Centros de protección  de la Beneficencia de Cundinamarca a los usuarios procedentes del Municipio de </t>
    </r>
    <r>
      <rPr>
        <b/>
        <i/>
        <sz val="9"/>
        <rFont val="Arial"/>
        <family val="2"/>
      </rPr>
      <t>UBAQUE</t>
    </r>
  </si>
  <si>
    <r>
      <t xml:space="preserve">Prestar los servicios de Protección Social Integral que se ofrecen en los Centros de protección  de la Beneficencia de Cundinamarca a los usuarios procedentes del Municipio de </t>
    </r>
    <r>
      <rPr>
        <b/>
        <i/>
        <sz val="9"/>
        <rFont val="Arial"/>
        <family val="2"/>
      </rPr>
      <t>UBATE</t>
    </r>
  </si>
  <si>
    <r>
      <t xml:space="preserve">Prestar los servicios de Protección Social Integral que se ofrecen en los Centros de protección  de la Beneficencia de Cundinamarca a los usuarios procedentes del Municipio de </t>
    </r>
    <r>
      <rPr>
        <b/>
        <i/>
        <sz val="9"/>
        <rFont val="Arial"/>
        <family val="2"/>
      </rPr>
      <t>UNE</t>
    </r>
  </si>
  <si>
    <r>
      <t xml:space="preserve">Prestar los servicios de Protección Social Integral que se ofrecen en los Centros de protección  de la Beneficencia de Cundinamarca a los usuarios procedentes del Municipio de </t>
    </r>
    <r>
      <rPr>
        <b/>
        <i/>
        <sz val="9"/>
        <rFont val="Arial"/>
        <family val="2"/>
      </rPr>
      <t>UTICA</t>
    </r>
  </si>
  <si>
    <r>
      <t xml:space="preserve">Prestar los servicios de Protección Social Integral que se ofrecen en los Centros de protección  de la Beneficencia de Cundinamarca a los usuarios procedentes del Municipio de </t>
    </r>
    <r>
      <rPr>
        <b/>
        <i/>
        <sz val="9"/>
        <rFont val="Arial"/>
        <family val="2"/>
      </rPr>
      <t>VILLAPINZON</t>
    </r>
  </si>
  <si>
    <r>
      <t xml:space="preserve">Prestar los servicios de Protección Social Integral que se ofrecen en los Centros de protección  de la Beneficencia de Cundinamarca a los usuarios procedentes del Municipio de </t>
    </r>
    <r>
      <rPr>
        <b/>
        <i/>
        <sz val="9"/>
        <rFont val="Arial"/>
        <family val="2"/>
      </rPr>
      <t>VILLETA</t>
    </r>
  </si>
  <si>
    <r>
      <t xml:space="preserve">Prestar los servicios de Protección Social Integral que se ofrecen en los Centros de protección  de la Beneficencia de Cundinamarca a los usuarios procedentes del Municipio de </t>
    </r>
    <r>
      <rPr>
        <b/>
        <i/>
        <sz val="9"/>
        <rFont val="Arial"/>
        <family val="2"/>
      </rPr>
      <t>VIOTA</t>
    </r>
  </si>
  <si>
    <r>
      <t xml:space="preserve">Prestar los servicios de Protección Social Integral que se ofrecen en los Centros de protección  de la Beneficencia de Cundinamarca a los usuarios procedentes del Municipio de </t>
    </r>
    <r>
      <rPr>
        <b/>
        <i/>
        <sz val="9"/>
        <rFont val="Arial"/>
        <family val="2"/>
      </rPr>
      <t>YACOPI</t>
    </r>
  </si>
  <si>
    <t xml:space="preserve">CONTRATO COMODATO </t>
  </si>
  <si>
    <t>INSTITUTO DE PROTECCION Y BIENESTAR ANIMAL DE CUNDINAMARCA</t>
  </si>
  <si>
    <t>Municipio: Zipaquirá - Dirección: inspección de transito</t>
  </si>
  <si>
    <t>eliana.ramirez@cundinamarca.gov.co</t>
  </si>
  <si>
    <t>EL COMODANTE ENTREGA AL COMODATARIO Y ÉSTE RECIBE A TÍTULO DE COMODATO O PRÉSTAMO DE USO EL INMUEBLE UBICADO EN LA CARRERA 30 # 48 —30 LOCAL 17 DE LA CIUDAD DE BOGOTÁ D.C, IDENTIFICADO CON LA MATRÍCULA INMOBILIARIA NO 50C-1775962 DE LA OFICINA DE REGISTRO E INSTRUMENTOS PÚBLICOS ZONA CENTRO DE BOGOTÁ D.0 Y LA CEDULA CATASTRAL NO AAA0218SHRU, CON EL OBJETO QUE EN EL MENCIONADO INMUEBLE FUNCIONEN LAS INSTALACIONES Y SEDE DEL INSTITUTO DE PROTECCIÓN Y BIENESTAR ANIMAL DE CUNDINAMARCA.</t>
  </si>
  <si>
    <t>3 AÑOS</t>
  </si>
  <si>
    <t>https://www.secop.gov.co/CO1ContractsManagement/Tendering/ProcurementContractEdit/Update?ProfileName=CCE-16-Servicios_profesionales_gestion&amp;PPI=CO1.PPI.13364111&amp;DocUniqueName=ContratoDeCompra&amp;DocTypeName=NextWay.Entities.Marketplace.Tendering.ProcurementContract&amp;ProfileVersion=5&amp;DocUniqueIdentifier=CO1.PCCNTR.2528564</t>
  </si>
  <si>
    <t xml:space="preserve">CONVENIO DE ASOCIACÒN </t>
  </si>
  <si>
    <t xml:space="preserve">FUNDACIÓN VIVE COLOMBIA </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</si>
  <si>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t>
  </si>
  <si>
    <t>https://www.secop.gov.co/CO1ContractsManagement/Tendering/ProcurementContractEdit/View?docUniqueIdentifier=CO1.PCCNTR.2550212&amp;awardUniqueIdentifier=CO1.AWD.1024254&amp;buyerDossierUniqueIdentifier=CO1.BDOS.1968038&amp;id=1086019</t>
  </si>
  <si>
    <t xml:space="preserve">CRISTINA CUBIDES, IVAN MORENO ESCOBAR, MARIO LOZANO, JEANNETTE ANYUL MARTINEZ, AZUCENA LOPEZ, </t>
  </si>
  <si>
    <t xml:space="preserve">ZIPACON </t>
  </si>
  <si>
    <r>
      <t xml:space="preserve">Prestar los servicios de Protección Social Integral que se ofrecen en los Centros de protección  de la Beneficencia de Cundinamarca a los usuarios procedentes del Municipio de </t>
    </r>
    <r>
      <rPr>
        <b/>
        <i/>
        <sz val="10"/>
        <rFont val="Arial"/>
        <family val="2"/>
      </rPr>
      <t>ZIPACON</t>
    </r>
  </si>
  <si>
    <r>
      <t xml:space="preserve">Prestar los servicios de Protección Social Integral que se ofrecen en los Centros de protección  de la Beneficencia de Cundinamarca a los usuarios procedentes del Municipio de </t>
    </r>
    <r>
      <rPr>
        <b/>
        <i/>
        <sz val="11"/>
        <rFont val="Arial"/>
        <family val="2"/>
      </rPr>
      <t>CHOACHI</t>
    </r>
  </si>
  <si>
    <t xml:space="preserve">7 MESES Y 27 DIAS </t>
  </si>
  <si>
    <t>ENRO/04/2021</t>
  </si>
  <si>
    <t>ENERO/03/2022</t>
  </si>
  <si>
    <t>MAYO/01/2021</t>
  </si>
  <si>
    <t xml:space="preserve">DEMETRIO RONCERIA GONZALEZ, SALOMON OSORIO CASALLAS, EVANGELINA OSORIO, CAMILO ANDRES CASAS ROJAS </t>
  </si>
  <si>
    <t xml:space="preserve">SIXTO RIOS SOLER, ROSA ELVIRA PARDO , CALIXTO RIOS, ANA LUCIA CLAVIJO LOPEZ, LEONEL ANTONIO NAVARRO CASTILLO </t>
  </si>
  <si>
    <t xml:space="preserve">LICITACION PUBLICA </t>
  </si>
  <si>
    <t>PRESTACION DE SERVICIOS DE VIGILANCIA</t>
  </si>
  <si>
    <t>UNION TEMPORAL BECUN SC</t>
  </si>
  <si>
    <t>901.495.780-9</t>
  </si>
  <si>
    <t xml:space="preserve">6 MESES Y 12 DIAS </t>
  </si>
  <si>
    <t>https://www.secop.gov.co/CO1ContractsManagement/Tendering/ProcurementContractEdit/View?docUniqueIdentifier=CO1.PCCNTR.2608434&amp;awardUniqueIdentifier=CO1.AWD.1039425&amp;buyerDossierUniqueIdentifier=CO1.BDOS.1938410&amp;id=1111519&amp;prevCtxUrl=https%3a%2f%2fwww.secop.gov.co%2fCO1BusinessLine%2fTendering%2fBuyerDossierWorkspace%2fIndex%3fsortingState%3dLastModifiedDESC%26showAdvancedSearch%3dFalse%26showAdvancedSearchFields%3dFalse%26selectedDossier%3dCO1.BDOS.1938410%26selectedRequest%3dCO1.REQ.2027878%26&amp;prevCtxLbl=Procesos+de+la+Entidad+Estatal</t>
  </si>
  <si>
    <t>https://www.secop.gov.co/CO1ContractsManagement/Tendering/ProcurementContractEdit/View?docUniqueIdentifier=CO1.PCCNTR.2634639&amp;awardUniqueIdentifier=CO1.AWD.1053506&amp;buyerDossierUniqueIdentifier=CO1.BDOS.2013012&amp;id=1125290</t>
  </si>
  <si>
    <t>UT PROYECTO DE VIDA</t>
  </si>
  <si>
    <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t>
  </si>
  <si>
    <t xml:space="preserve">DANIEL GOMEZ </t>
  </si>
  <si>
    <t>uniontemporalproyectodevida@gmail.com</t>
  </si>
  <si>
    <t>CC UNICENTRO LOCAL 208</t>
  </si>
  <si>
    <t>HASTA EL 30 DE SEPTIEMBRE DE 2021</t>
  </si>
  <si>
    <t>E Y C INGENIEROS SAS</t>
  </si>
  <si>
    <t>CARRERA 74 A No 52 A - 70</t>
  </si>
  <si>
    <t xml:space="preserve">COMPRA DE LICENCIA DE SOFTWARE PARA LOS COMPUTADORES DE LA BENEFICENCIA DE CUNDINAMARCA </t>
  </si>
  <si>
    <t xml:space="preserve">15 DIAS </t>
  </si>
  <si>
    <t>licitaciones@eycingenieros.com</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</si>
  <si>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</si>
  <si>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CARRERA 73 No. 48-17</t>
  </si>
  <si>
    <t>seguritel.bogota@gmail.com</t>
  </si>
  <si>
    <r>
      <t xml:space="preserve">Prestar los servicios de Protección Social Integral que se ofrecen en los Centros de protección  de la Beneficencia de Cundinamarca a los usuarios procedentes del Municipio de </t>
    </r>
    <r>
      <rPr>
        <b/>
        <i/>
        <sz val="11"/>
        <rFont val="Arial"/>
        <family val="2"/>
      </rPr>
      <t>VENECIA</t>
    </r>
    <r>
      <rPr>
        <i/>
        <sz val="11"/>
        <rFont val="Arial"/>
        <family val="2"/>
      </rPr>
      <t xml:space="preserve"> </t>
    </r>
  </si>
  <si>
    <t>VENECIA</t>
  </si>
  <si>
    <t>JUNIO/21/2021</t>
  </si>
  <si>
    <t>X</t>
  </si>
  <si>
    <t xml:space="preserve">2 MESES Y 15 DIAS </t>
  </si>
  <si>
    <t>3 MESES</t>
  </si>
  <si>
    <t>PULI</t>
  </si>
  <si>
    <r>
      <t xml:space="preserve">Prestar los servicios de Protección Social Integral que se ofrecen en los Centros de protección  de la Beneficencia de Cundinamarca a los usuarios procedentes del Municipio de </t>
    </r>
    <r>
      <rPr>
        <b/>
        <i/>
        <sz val="11"/>
        <rFont val="Arial"/>
        <family val="2"/>
      </rPr>
      <t>PULI</t>
    </r>
    <r>
      <rPr>
        <i/>
        <sz val="11"/>
        <rFont val="Arial"/>
        <family val="2"/>
      </rPr>
      <t xml:space="preserve"> </t>
    </r>
  </si>
  <si>
    <t xml:space="preserve">6 MESES Y 27 DIAS </t>
  </si>
  <si>
    <t>GUTIERREZ</t>
  </si>
  <si>
    <r>
      <t xml:space="preserve">Prestar los servicios de Protección Social Integral que se ofrecen en los Centros de protección  de la Beneficencia de Cundinamarca a los usuarios procedentes del Municipio de </t>
    </r>
    <r>
      <rPr>
        <b/>
        <i/>
        <sz val="11"/>
        <rFont val="Arial"/>
        <family val="2"/>
      </rPr>
      <t>GUTIERREZ</t>
    </r>
    <r>
      <rPr>
        <i/>
        <sz val="11"/>
        <rFont val="Arial"/>
        <family val="2"/>
      </rPr>
      <t xml:space="preserve"> </t>
    </r>
  </si>
  <si>
    <t>ABRIL/21/2021</t>
  </si>
  <si>
    <t>DICIEMBRE/20/2021</t>
  </si>
  <si>
    <t>SASAIMA</t>
  </si>
  <si>
    <r>
      <t xml:space="preserve">Prestar los servicios de Protección Social Integral que se ofrecen en los Centros de protección  de la Beneficencia de Cundinamarca a los usuarios procedentes del Municipio de </t>
    </r>
    <r>
      <rPr>
        <b/>
        <i/>
        <sz val="11"/>
        <rFont val="Arial"/>
        <family val="2"/>
      </rPr>
      <t>SASAIMA</t>
    </r>
    <r>
      <rPr>
        <i/>
        <sz val="11"/>
        <rFont val="Arial"/>
        <family val="2"/>
      </rPr>
      <t xml:space="preserve"> </t>
    </r>
  </si>
  <si>
    <t xml:space="preserve">3 MESES </t>
  </si>
  <si>
    <t>JUNIO/18/2021</t>
  </si>
  <si>
    <t>SEPTIEMBRE/17/2021</t>
  </si>
  <si>
    <t>HERMINIS JOSE ESCOBAR TEJEDA, MARIA TERESA MONROY GARCIA, HERNANDO VILLATE SALAS RODRIGUEZ, JESUS ANGEL GAITAN AGUDELPO, MARINA GARCIA, JOSE ROBERTO BASTO PEÑUELA</t>
  </si>
  <si>
    <t>TIBACUY</t>
  </si>
  <si>
    <r>
      <t xml:space="preserve">Prestar los servicios de Protección Social Integral que se ofrecen en los Centros de protección  de la Beneficencia de Cundinamarca a los usuarios procedentes del Municipio de </t>
    </r>
    <r>
      <rPr>
        <b/>
        <i/>
        <sz val="11"/>
        <rFont val="Arial"/>
        <family val="2"/>
      </rPr>
      <t>TIBACUY</t>
    </r>
    <r>
      <rPr>
        <i/>
        <sz val="11"/>
        <rFont val="Arial"/>
        <family val="2"/>
      </rPr>
      <t xml:space="preserve"> </t>
    </r>
  </si>
  <si>
    <t>JUNIO/09/2021</t>
  </si>
  <si>
    <t xml:space="preserve">CLAUDIA VIVIANA BERNAL, CARLOS JULIO LOPEZ OSPINA, ALFONSO BENAVIDES MUNCA, </t>
  </si>
  <si>
    <r>
      <t xml:space="preserve">Prestar los servicios de Protección Social Integral que se ofrecen en los Centros de protección  de la Beneficencia de Cundinamarca a los usuarios procedentes del Municipio de </t>
    </r>
    <r>
      <rPr>
        <b/>
        <i/>
        <sz val="11"/>
        <rFont val="Arial"/>
        <family val="2"/>
      </rPr>
      <t>CACHIPAY</t>
    </r>
  </si>
  <si>
    <t>5 MESES Y 27 DIAS</t>
  </si>
  <si>
    <t>DICIEMBE/30/2021</t>
  </si>
  <si>
    <t>JUNIO/04/2021</t>
  </si>
  <si>
    <t>ENER0/04/2021</t>
  </si>
  <si>
    <t>TIBIRITA</t>
  </si>
  <si>
    <r>
      <t xml:space="preserve">Prestar los servicios de Protección Social Integral que se ofrecen en los Centros de protección  de la Beneficencia de Cundinamarca a los usuarios procedentes del Municipio de </t>
    </r>
    <r>
      <rPr>
        <b/>
        <i/>
        <sz val="11"/>
        <rFont val="Arial"/>
        <family val="2"/>
      </rPr>
      <t>TIBIRITA</t>
    </r>
  </si>
  <si>
    <t>RICARDO PERILLA</t>
  </si>
  <si>
    <t>MARIA CAMILA TORRES</t>
  </si>
  <si>
    <t>calle 6 88 61</t>
  </si>
  <si>
    <t>ricardoperilla@gmail.com</t>
  </si>
  <si>
    <t>CONTRATAR LA ACTUALIZACIÓN Y MEJORAS EN EL SGDEA ORFEO, EN LOS SIGUIENTES ITEMS DE LA MEDICIÓN DE DESEMPEÑO INSTITUCIONAL Y RECOMENDACIONES DE MEJORA PÚBLICA</t>
  </si>
  <si>
    <t>5 MESES Y 15 DIAS</t>
  </si>
  <si>
    <t>08/0702021</t>
  </si>
  <si>
    <t>MARIA INES BOTON</t>
  </si>
  <si>
    <t>https://www.secop.gov.co/CO1BusinessLine/Tendering/BuyerWorkArea/Index?DocUniqueIdentifier=CO1.BDOS.2100824</t>
  </si>
  <si>
    <t>CARRERA 4 # 5 - 51 INT 6 PISO 3</t>
  </si>
  <si>
    <t>macatorresm25@gmail.com</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</si>
  <si>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JURIDICO EN LOS PROCESOS DE CONTRATACION; ASEGURANDO EL CONTROL, SEGUIMIENTO, REVISIÓN Y ATENCIÓN DE TODOS LOS PROCESOS ASIGNADOS, CON EL FIN GARANTIZAR LOS INTERESES Y LA DEFENSA JUDICIAL DE LA BENEFICENCIA DE CUNDINAMARCA.</t>
  </si>
  <si>
    <t>https://www.secop.gov.co/CO1ContractsManagement/Tendering/ProcurementContractEdit/View?docUniqueIdentifier=CO1.PCCNTR.2706224&amp;awardUniqueIdentifier=&amp;buyerDossierUniqueIdentifier=CO1.BDOS.2125367&amp;id=1165996</t>
  </si>
  <si>
    <t>JONHATTAN ANDREIS RAQUEJO ROMERO</t>
  </si>
  <si>
    <t>CARRERA 53</t>
  </si>
  <si>
    <t>CONSULTOR.JARR@GMAIL.COM</t>
  </si>
  <si>
    <t>https://www.secop.gov.co/CO1ContractsManagement/Tendering/ProcurementContractEdit/View?docUniqueIdentifier=CO1.PCCNTR.2726990&amp;awardUniqueIdentifier=&amp;buyerDossierUniqueIdentifier=CO1.BDOS.2142099&amp;id=1178554</t>
  </si>
  <si>
    <r>
      <t>CONTRATAR LA PRESTACIÓN DE SERVICIOS DE UN PROFESIONAL EN INGENIERIA DE SISTEMAS EN LA SECRETARIA GENERAL DE LA BENEFICENCIA DE CUNDINAMARCA, PARA DAR APOYO A LA GESTIÓN EN LA ADOPCIÓN, IMPLEMENTACION, MEJORA Y SEGUIMIENTO DE LOS PROCESOS  DEL INDICE DE TRANSPARENCIA DE ACCESO A LA I</t>
    </r>
    <r>
      <rPr>
        <i/>
        <sz val="9"/>
        <color indexed="8"/>
        <rFont val="Arial"/>
        <family val="2"/>
      </rPr>
      <t xml:space="preserve">NFORMACION – ITA Y EN LA MEDICIÓN DE DESEMPEÑO INSTITUCIONAL MIPG EN EL REPORTE Y AVANCE DE GESTIÓN EN LA HERRAMIENTA FURAG, EN VIRTUD DE LAS  RECOMENDACIONES DE LA POLITICA DE GOBIERNO DIGITAL, EN CUMPLIMIENTO DE LA NORMATIVIDAD ORGANIZACIONAL DEL MINISTERIO DE TECNOLOGIAS DE LA INFORMACIÓN Y LAS COMUNICACIONES (TIC), REGULADAS A NIVEL NACIONAL Y DEL DEPARTAMENTO DE CUNDINAMARCA.  </t>
    </r>
  </si>
  <si>
    <t>https://www.secop.gov.co/CO1ContractsManagement/Tendering/ProcurementContractEdit/Update?ProfileName=CCE-16-Servicios_profesionales_gestion&amp;PPI=CO1.PPI.14569447&amp;DocUniqueName=ContratoDeCompra&amp;DocTypeName=NextWay.Entities.Marketplace.Tendering.ProcurementContract&amp;ProfileVersion=5&amp;DocUniqueIdentifier=CO1.PCCNTR.2758322</t>
  </si>
  <si>
    <t>JOSE LEONARDO NUÑEZ LUNA</t>
  </si>
  <si>
    <t>CALLE 19 a este N 1a 57 sur</t>
  </si>
  <si>
    <t>leonardo.nunezluna@gmail.com</t>
  </si>
  <si>
    <t>CONTRATAR EL SERVICIO PROFESIONAL DE APOYO EN EL MANTENIMIENTO
DEL SISTEMA DE GESTIÓN DE CALIDAD DE LA BENEFICENCIA DE CUNDINAMARCA
DE ACUERDO CON LOS REQUISITOS DE LA NORMA ISO 9001:2015</t>
  </si>
  <si>
    <t>NUMERO DE EXPEDIENTE ORFEO</t>
  </si>
  <si>
    <t>2021200810700004E</t>
  </si>
  <si>
    <t>2021200810700005E</t>
  </si>
  <si>
    <t>2021200810700006E</t>
  </si>
  <si>
    <t>2021200810700007E</t>
  </si>
  <si>
    <t>2021200810700008E</t>
  </si>
  <si>
    <t>2021200810700009E</t>
  </si>
  <si>
    <t>2021200810700010E</t>
  </si>
  <si>
    <t>2021200810700011E</t>
  </si>
  <si>
    <t>2021200810700012E</t>
  </si>
  <si>
    <t>2021200810700013E</t>
  </si>
  <si>
    <t>2021200810700014E</t>
  </si>
  <si>
    <t>2021200810700015E</t>
  </si>
  <si>
    <t>2021200810700016E</t>
  </si>
  <si>
    <t>2021200810700017E</t>
  </si>
  <si>
    <t>2021200810700018E</t>
  </si>
  <si>
    <t>2021200810700019E</t>
  </si>
  <si>
    <t>2021200100700002E</t>
  </si>
  <si>
    <t>2021200810700020E</t>
  </si>
  <si>
    <t>2021200810700021E</t>
  </si>
  <si>
    <t>2021200810700022E</t>
  </si>
  <si>
    <t>2021200100700003E</t>
  </si>
  <si>
    <t>2021200100700004E</t>
  </si>
  <si>
    <t>2021200100700005E</t>
  </si>
  <si>
    <t>2021200810700040E</t>
  </si>
  <si>
    <t>2021200810700023E</t>
  </si>
  <si>
    <t>2021200810700024E</t>
  </si>
  <si>
    <t>2021200810700025E</t>
  </si>
  <si>
    <t>2021200810700026E</t>
  </si>
  <si>
    <t>2021200810700027E</t>
  </si>
  <si>
    <t>2021200810700028E</t>
  </si>
  <si>
    <t>2021200810700029E</t>
  </si>
  <si>
    <t>2021200810200006E</t>
  </si>
  <si>
    <t>2021200810700030E</t>
  </si>
  <si>
    <t>2021200810700031E</t>
  </si>
  <si>
    <t>2021200810800002E</t>
  </si>
  <si>
    <t>2021200810700032E</t>
  </si>
  <si>
    <t>2021200810700033E</t>
  </si>
  <si>
    <t>2021200810700034E</t>
  </si>
  <si>
    <t>2021200810700035E</t>
  </si>
  <si>
    <t>2021200810700036E</t>
  </si>
  <si>
    <t>2021200810700003E</t>
  </si>
  <si>
    <t>2021200810700041E</t>
  </si>
  <si>
    <t>MARIA INES BOTÓN</t>
  </si>
  <si>
    <t xml:space="preserve">MINIMA CUANTIA </t>
  </si>
  <si>
    <t>https://www.secop.gov.co/CO1BusinessLine/Tendering/BuyerWorkArea/Index?DocUniqueIdentifier=CO1.BDOS.2144442</t>
  </si>
  <si>
    <t>Calle 130A No 59B-13</t>
  </si>
  <si>
    <t>misael.forero@microflex.com.co</t>
  </si>
  <si>
    <t>MICROFLEX LTDA</t>
  </si>
  <si>
    <t>CONTRATAR EL MANTENIMIENTO PREVENTIVO Y CORRECTIVO CON SUMINISTRO DE REPUESTOS PARA DIFERENTES MARCAS, TIPOS, MODELOS DE IMPRESORAS Y EQUIPOS DE CÓMPUTO AL SERVICIO DE LA BENEFICENCIA DE CUNDINAMARCA, CON EL FIN DE MANTENERLOS EN ÓPTIMAS CONDICIONES DE OPERACIÓN"</t>
  </si>
  <si>
    <t>PRODCUTORA PERRENQUE MEDIA LAB</t>
  </si>
  <si>
    <t>FACILITAR EL ACCESO LOCATIVO DEL BIEN INMUEBLE DEL PREDIO DENOMINADO EL TABLÓN DEL ENTONCES LLAMADO HOSPITAL NEUROPSIQUIÁTRICO JULIO MANRIQUE UBICADO EN LA CARRERA 8 NO. 4-1, EN EL MUNICIPIO DE SIBATÉ DE PROPIEDAD DE LA BENEFICENCIA DE CUNDINAMARCA CON EL FIN DE REALIZAR GRABACIONES DEL LARGOMETRAJE DOCUMENTAL LLAMADO "ANA ROSA" POR PARTE DE LA PRODUCTORA PERRENQUE MEDIA LAB S.A.S"</t>
  </si>
  <si>
    <t>https://www.secop.gov.co/CO1BusinessLine/Tendering/BuyerWorkArea/Index?DocUniqueIdentifier=CO1.BDOS.2197040</t>
  </si>
  <si>
    <t>CONTRATO LOCATIVO</t>
  </si>
  <si>
    <t>Cra. 11D No. 124-70</t>
  </si>
  <si>
    <t>administrativo@perrenquemedialab.com</t>
  </si>
  <si>
    <t>2021200810700042E</t>
  </si>
  <si>
    <t xml:space="preserve">4 DIAS </t>
  </si>
  <si>
    <t>VALOR MENSUAL</t>
  </si>
  <si>
    <t>FEBRERO/12/2021</t>
  </si>
  <si>
    <t>Prestar los servicios de Protección Social Integral que se ofrecen en los Centros de protección  de la Beneficencia de Cundinamarca a los usuarios procedentes del Municipio de NOCAIMA</t>
  </si>
  <si>
    <t xml:space="preserve">5 MESES Y 25 DIAS </t>
  </si>
  <si>
    <t>JULIO/09/2021</t>
  </si>
  <si>
    <r>
      <t xml:space="preserve">Prestar los servicios de Protección Social Integral que se ofrecen en los Centros de protección  de la Beneficencia de Cundinamarca a los usuarios procedentes del Municipio de </t>
    </r>
    <r>
      <rPr>
        <b/>
        <i/>
        <sz val="11"/>
        <rFont val="Arial"/>
        <family val="2"/>
      </rPr>
      <t>FOMEQUE</t>
    </r>
  </si>
  <si>
    <t>4MESES</t>
  </si>
  <si>
    <t>NOVIEMBRE/27/2021</t>
  </si>
  <si>
    <t>ROSA INES VELASQUEZ MILLAN, MARIA TERESA RIOS NIMISICA,  JOSE NESTOR FABIAN RODRIGUEZ, WILMAR ANTONIO BARBOSA RINCON,  JOSE HELADIO MARTINEZ, BARONIO ROMERO VARELA, JORGE VILLALOBOS VILLALOBOS, ROSA TULIA ROMERO GUEVARA, REINALDO GUTIERRREZ ROJAS, ROSA LAURA LEON, MIGUEL ANTONIO FUENTES TORRES, JOSE FRANCISCO LARA LARA, JOSE JACOBO VILLAR ROMERO, JOSE VICENTE CESPEDES ROMERO, JAIME TORRES ROMERO, RAFAEL ANTONIO LEON</t>
  </si>
  <si>
    <t>GACHALA</t>
  </si>
  <si>
    <r>
      <t xml:space="preserve">Prestar los servicios de Protección Social Integral que se ofrecen en los Centros de protección  de la Beneficencia de Cundinamarca a los usuarios procedentes del Municipio de </t>
    </r>
    <r>
      <rPr>
        <b/>
        <i/>
        <sz val="11"/>
        <rFont val="Arial"/>
        <family val="2"/>
      </rPr>
      <t>GACHALA</t>
    </r>
  </si>
  <si>
    <t>JULIO/26/2021</t>
  </si>
  <si>
    <t>MAYO/10/20222</t>
  </si>
  <si>
    <r>
      <t xml:space="preserve">Prestar los servicios de Protección Social Integral que se ofrecen en los Centros de protección  de la Beneficencia de Cundinamarca a los usuarios procedentes del Municipio de </t>
    </r>
    <r>
      <rPr>
        <b/>
        <i/>
        <sz val="11"/>
        <rFont val="Arial"/>
        <family val="2"/>
      </rPr>
      <t>CAQUEZA</t>
    </r>
  </si>
  <si>
    <t>5 MESES Y 6 DÍAS</t>
  </si>
  <si>
    <t>JULIO/23/2021</t>
  </si>
  <si>
    <t>LUIS TOMAS JARA, ANA MARIA JARA, BENITO CLAVIJO, JOSE VICENTE VIGOYA, ALICIA ESPINOSA, CARLOS JULIO CRUZ HERNANDEZ, ANA CECILIA AVILA HERNANDEZ, MARIA SANTO GOMEZ, JOSE GREGORIO ROJAS, JUAN GABRIEL ALVAREZ, ROSA ELVIA ROJAS HERNANDEZ, ABRAHAM BAQUERO CLAVIJO, LUZ MARINA CRISMA PEREZ</t>
  </si>
  <si>
    <t xml:space="preserve">SIXTO RIOS SOLER, CALIXTO RIOS, ROSA ELVIRA PARDO, ANA LUCIA CLAVIJO LOPEZ, LEONEL ANTONIO NAVARRO CASTILLO </t>
  </si>
  <si>
    <t>LA CALERA</t>
  </si>
  <si>
    <r>
      <t>Prestar los servicios de Protección Social Integral que se ofrecen en los Centros de protección  de la Beneficencia de Cundinamarca a los usuarios procedentes del Municipio de</t>
    </r>
    <r>
      <rPr>
        <b/>
        <i/>
        <sz val="11"/>
        <rFont val="Arial"/>
        <family val="2"/>
      </rPr>
      <t xml:space="preserve"> LA CALERA</t>
    </r>
  </si>
  <si>
    <t>JULIO/12/2021</t>
  </si>
  <si>
    <t>DICIEMBRE/11/2021</t>
  </si>
  <si>
    <t>ICONTEC</t>
  </si>
  <si>
    <t>CARLOS ROJAS</t>
  </si>
  <si>
    <t>CONCURSO DE MERITOS</t>
  </si>
  <si>
    <t>JARGU</t>
  </si>
  <si>
    <t>REALIZAR LA INTERMEDIACIÓN ENTRE LA ASEGURADORA Y LA BENEFICENCIA DE CUNDINAMARCA PARA LA ADQUISICIÓN DE LAS PÓLIZAS QUE AMPAREN TODOS LOS BIENES DE LA BENEFICENCIA  Y POR LOS QUE SEA LEGALMENTE RESPONSABLE ASÍ COMO ASISTIR A LA BENEFICENCIA EN LOS ACTOS PREVIOS, CONCOMITANTES Y POSTERIORES A LA CELEBRACIÓN DEL CONTRATO DE SEGURO, EN LOS CASOS DE OCURRENCIA DE SINIESTROS EN LA ASESORÍA PARA ACTUALIZACIONES  O MODIFICACIONES  DEL CONTRATO DE SEGURO, COBRO DE PRIMAS Y EN GENERAL TODAS LAS ACTIVIDADES INHERENTES A LOS SEGUROS CONTRATADOS POR LA BENEFICENCIA</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</si>
  <si>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</si>
  <si>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LOS SERVICIOS PROFESIONALES CON EL INSTITUTO DE NORMAS TECNICAS COLOMBIANAS – ICONTEC, PARA LA REALIZACIÓN DE LA AUDITORIA EXTERNA AL SISTEMA INTEGRADO DE GESTIÓN DE CALIDAD DE LA ENTIDAD DE SEGUIMIENTO A LA CERTIFICACIÓN, BAJO LA NORMA NTC ISO 9001:2015</t>
  </si>
  <si>
    <t>HASTA 31 DE DICIEMBRE DEL 2021</t>
  </si>
  <si>
    <t>360 DIAS</t>
  </si>
  <si>
    <t>79.542.427</t>
  </si>
  <si>
    <t>800.018.165-8</t>
  </si>
  <si>
    <t>COMPRA DE BONOS DE MERCADO</t>
  </si>
  <si>
    <t>ÉXITO S.A</t>
  </si>
  <si>
    <t>CARLOS ARBERTO ZUÑIGA</t>
  </si>
  <si>
    <t>2 MESES Y 15 DIAS</t>
  </si>
  <si>
    <t>CAROLINA ZAMBRANO Y NESTOR CASTAÑEDA</t>
  </si>
  <si>
    <t>SECRETARIA GENERAL DE LA GOBERNACION DE CUNDINAMARCA</t>
  </si>
  <si>
    <t>ANGELICA BELLO QUINTANA</t>
  </si>
  <si>
    <t>CARLOS ZUÑIGA PATIÑO</t>
  </si>
  <si>
    <t>5 AÑOS</t>
  </si>
  <si>
    <t>https://www.secop.gov.co/CO1ContractsManagement/Tendering/ProcurementContractEdit/View?docUniqueIdentifier=CO1.PCCNTR.2934771&amp;prevCtxUrl=https%3a%2f%2fwww.secop.gov.co%3a443%2fCO1ContractsManagement%2fTendering%2fProcurementContractManagement%2fIndex&amp;prevCtxLbl=Contratos+</t>
  </si>
  <si>
    <t>https://www.secop.gov.co/CO1ContractsManagement/Tendering/ProcurementContractEdit/View?docUniqueIdentifier=CO1.PCCNTR.2931627&amp;prevCtxUrl=https%3a%2f%2fwww.secop.gov.co%2fCO1ContractsManagement%2fTendering%2fProcurementContractManagement%2fIndex&amp;prevCtxLbl=Contratos+</t>
  </si>
  <si>
    <t>https://www.secop.gov.co/CO1ContractsManagement/Tendering/ProcurementContractEdit/View?docUniqueIdentifier=CO1.PCCNTR.2930138&amp;prevCtxUrl=https%3a%2f%2fwww.secop.gov.co%2fCO1ContractsManagement%2fTendering%2fProcurementContractManagement%2fIndex&amp;prevCtxLbl=Contratos+</t>
  </si>
  <si>
    <t>https://www.secop.gov.co/CO1ContractsManagement/Tendering/ProcurementContractEdit/View?docUniqueIdentifier=CO1.PCCNTR.2929523&amp;prevCtxUrl=https%3a%2f%2fwww.secop.gov.co%2fCO1ContractsManagement%2fTendering%2fProcurementContractManagement%2fIndex&amp;prevCtxLbl=Contratos+</t>
  </si>
  <si>
    <t>https://www.secop.gov.co/CO1BusinessLine/Tendering/BuyerWorkArea/Index?DocUniqueIdentifier=CO1.BDOS.2311162</t>
  </si>
  <si>
    <t>KARIN SOLEY PINZÓN ALVAREZ</t>
  </si>
  <si>
    <t>JULIAN MONTAÑO</t>
  </si>
  <si>
    <t>MORARCI GROUP SAS</t>
  </si>
  <si>
    <t>HASTA EL 17 DE DICIEMBRE</t>
  </si>
  <si>
    <t>DORA CONTRERAS</t>
  </si>
  <si>
    <t>IVAN MORENO ESCOBAR</t>
  </si>
  <si>
    <t>https://www.secop.gov.co/CO1BusinessLine/Tendering/BuyerWorkArea/Index?DocUniqueIdentifier=CO1.BDOS.2340531</t>
  </si>
  <si>
    <t>https://www.secop.gov.co/CO1BusinessLine/Tendering/BuyerWorkArea/Index?DocUniqueIdentifier=CO1.BDOS.2339588</t>
  </si>
  <si>
    <t>https://www.secop.gov.co/CO1BusinessLine/Tendering/BuyerWorkArea/Index?DocUniqueIdentifier=CO1.BDOS.2338452</t>
  </si>
  <si>
    <t>CONVENIO DE ASOCIACION</t>
  </si>
  <si>
    <t xml:space="preserve">CONVENIO DE ASOCIACÓN </t>
  </si>
  <si>
    <t>UT GABRIELA BRIMMER</t>
  </si>
  <si>
    <t>https://www.secop.gov.co/CO1BusinessLine/Tendering/BuyerWorkArea/Index?DocUniqueIdentifier=CO1.BDOS.2265125</t>
  </si>
  <si>
    <t>HASTA EL 5 DE ENERO DE 2022</t>
  </si>
  <si>
    <t>CRISTINA CUBIDES, IVAN MORENO ESCOBAR, MARIO LOZANO, JEANNETTE ANYUL MARTINEZ, AZUCENA LOPEZ</t>
  </si>
  <si>
    <t>2021200810700044E</t>
  </si>
  <si>
    <t>2021200810700045E</t>
  </si>
  <si>
    <t>2021200810700046E</t>
  </si>
  <si>
    <t>2021200810700047E</t>
  </si>
  <si>
    <t>2021200810700043E</t>
  </si>
  <si>
    <t>2021200810700048E</t>
  </si>
  <si>
    <t>2021200810700049E</t>
  </si>
  <si>
    <t>2021200810700050E</t>
  </si>
  <si>
    <t>2021200810700051E</t>
  </si>
  <si>
    <t>2021200810700052E</t>
  </si>
  <si>
    <t>2021200810700053E</t>
  </si>
  <si>
    <t>2021200810700054E</t>
  </si>
  <si>
    <t>2021200810700055E</t>
  </si>
  <si>
    <t>2021200810700056E</t>
  </si>
  <si>
    <t>2021200810700057E</t>
  </si>
  <si>
    <t>2021200810700059E</t>
  </si>
  <si>
    <t>2021200810700060E</t>
  </si>
  <si>
    <t>2021200810700061E</t>
  </si>
  <si>
    <r>
      <t xml:space="preserve">Prestar los servicios de Protección Social Integral que se ofrecen en los Centros de protección  de la Beneficencia de Cundinamarca a los usuarios procedentes del Municipio de </t>
    </r>
    <r>
      <rPr>
        <b/>
        <i/>
        <sz val="11"/>
        <rFont val="Arial"/>
        <family val="2"/>
      </rPr>
      <t>VILLETA</t>
    </r>
  </si>
  <si>
    <t>31 DE OCTUBRE DE 2021</t>
  </si>
  <si>
    <t>AGOSTO/31/2021</t>
  </si>
  <si>
    <t>OCTUBRE/31/2021</t>
  </si>
  <si>
    <t>100-25-22</t>
  </si>
  <si>
    <r>
      <t xml:space="preserve">Prestar los servicios de Protección Social Integral que se ofrecen en los Centros de protección  de la Beneficencia de Cundinamarca a los usuarios procedentes del Municipio de </t>
    </r>
    <r>
      <rPr>
        <b/>
        <i/>
        <sz val="11"/>
        <rFont val="Arial"/>
        <family val="2"/>
      </rPr>
      <t>SUPATA</t>
    </r>
  </si>
  <si>
    <t>AGOSTO/13/2021</t>
  </si>
  <si>
    <r>
      <t xml:space="preserve">Prestar los servicios de Protección Social Integral que se ofrecen en los Centros de protección  de la Beneficencia de Cundinamarca a los usuarios procedentes del Municipio de </t>
    </r>
    <r>
      <rPr>
        <b/>
        <i/>
        <sz val="11"/>
        <rFont val="Arial"/>
        <family val="2"/>
      </rPr>
      <t>FACATATIVA</t>
    </r>
  </si>
  <si>
    <t>YADIRA HURTADO, PATRICIA HURTADO, HECTOR ARMANDO MELO, LUZ MARY LOPEZ, LUZ MERY ORJUELA, IVAN DARIO VILLALBA, EVELIO BOHADA HILARION, ANDRES MARTINEZ, PEDRO PABLO FORERO, JOSE HAMILTON VILLANUEVA GORDILLO, ANAIS CARPETA MORA, BLANCA LILIA TIBADUISA, JAIRO CRUZ CABALLERO</t>
  </si>
  <si>
    <t>ABRIL/07/2022</t>
  </si>
  <si>
    <t>VIANI</t>
  </si>
  <si>
    <t>Prestar los servicios de Protección Social Integral que se ofrecen en los Centros de protección  de la Beneficencia de Cundinamarca a los usuarios procedentes del Municipio de VIANI</t>
  </si>
  <si>
    <t>7 MESES Y 28 DIAS</t>
  </si>
  <si>
    <t>MAYO/04/2021</t>
  </si>
  <si>
    <t xml:space="preserve">AURA NELY SAAVEDRA, JUAN BAUTISTA CRUZ </t>
  </si>
  <si>
    <t>SILVANIA</t>
  </si>
  <si>
    <r>
      <t xml:space="preserve">Prestar los servicios de Protección Social Integral que se ofrecen en los Centros de protección  de la Beneficencia de Cundinamarca a los usuarios procedentes del Municipio de </t>
    </r>
    <r>
      <rPr>
        <b/>
        <i/>
        <sz val="11"/>
        <rFont val="Arial"/>
        <family val="2"/>
      </rPr>
      <t>SILVANIA</t>
    </r>
  </si>
  <si>
    <t>VILLAGOMEZ</t>
  </si>
  <si>
    <r>
      <t xml:space="preserve">Prestar los servicios de Protección Social Integral que se ofrecen en los Centros de protección  de la Beneficencia de Cundinamarca a los usuarios procedentes del Municipio de </t>
    </r>
    <r>
      <rPr>
        <b/>
        <i/>
        <sz val="11"/>
        <rFont val="Arial"/>
        <family val="2"/>
      </rPr>
      <t>VILLAGOMEZ</t>
    </r>
  </si>
  <si>
    <t>PANDI</t>
  </si>
  <si>
    <r>
      <t xml:space="preserve">Prestar los servicios de Protección Social Integral que se ofrecen en los Centros de protección  de la Beneficencia de Cundinamarca a los usuarios procedentes del Municipio de </t>
    </r>
    <r>
      <rPr>
        <b/>
        <i/>
        <sz val="11"/>
        <rFont val="Arial"/>
        <family val="2"/>
      </rPr>
      <t>PANDI</t>
    </r>
  </si>
  <si>
    <t>SEPTIEMBRE/30/2021</t>
  </si>
  <si>
    <t>DICE EL NUMERO DE USUARIOS PERO NO LOS NOMBRES</t>
  </si>
  <si>
    <t>MANTA</t>
  </si>
  <si>
    <r>
      <t xml:space="preserve">Prestar los servicios de Protección Social Integral que se ofrecen en los Centros de protección  de la Beneficencia de Cundinamarca a los usuarios procedentes del Municipio de </t>
    </r>
    <r>
      <rPr>
        <b/>
        <i/>
        <sz val="11"/>
        <rFont val="Arial"/>
        <family val="2"/>
      </rPr>
      <t>MANTA</t>
    </r>
  </si>
  <si>
    <t>MARINA CATAÑEDA SANCHEZ, FLOR ALBA MARTIN ALDANA, MARIA ISABEL ALDANA CAMELO</t>
  </si>
  <si>
    <t>2 MESES Y 23 DIAS</t>
  </si>
  <si>
    <r>
      <t xml:space="preserve">Prestar los servicios de Protección Social Integral que se ofrecen en los Centros de protección  de la Beneficencia de Cundinamarca a los usuarios procedentes del Municipio de </t>
    </r>
    <r>
      <rPr>
        <b/>
        <i/>
        <sz val="11"/>
        <rFont val="Arial"/>
        <family val="2"/>
      </rPr>
      <t>CHOCONTA</t>
    </r>
  </si>
  <si>
    <t>12 MESES Y 7 DIAS</t>
  </si>
  <si>
    <t>OCTUBRE/13/2022</t>
  </si>
  <si>
    <t>MARIA INES MONTENEGRO, MARIA ELVIRA BUITRAGO DE VARGAS, MISAEL CARDENAS, MARIA LUZ ALBA FERNANDEZ GONZALEZ, MARIA OBDULIA GOMEZ CASTIBLANCO, JOSE ARQUIMIDES MELO, ARACELY HUERFANO</t>
  </si>
  <si>
    <r>
      <t xml:space="preserve">Prestar los servicios de Protección Social Integral que se ofrecen en los Centros de protección  de la Beneficencia de Cundinamarca a los usuarios procedentes del Municipio de </t>
    </r>
    <r>
      <rPr>
        <b/>
        <i/>
        <sz val="11"/>
        <rFont val="Arial"/>
        <family val="2"/>
      </rPr>
      <t>UBAQUE</t>
    </r>
  </si>
  <si>
    <t>OCTUBRE/01/2021</t>
  </si>
  <si>
    <t>BLANCA INES POVEDA ARDILA, LUIS ERNESTO SABOGAL, OSCARL WILMER MORENO NEIRA, MARIA MARGARITA HERNANDEZ LAVADO, RODRIGO TORREZ CASSIANO, ANA HERMELINDA LEON, LUZ MIREYA HERRERA, LUIS EVIDALIO RUIZ ARDILA</t>
  </si>
  <si>
    <r>
      <t xml:space="preserve">Prestar los servicios de Protección Social Integral que se ofrecen en los Centros de protección  de la Beneficencia de Cundinamarca a los usuarios procedentes del Municipio de </t>
    </r>
    <r>
      <rPr>
        <b/>
        <i/>
        <sz val="11"/>
        <rFont val="Arial"/>
        <family val="2"/>
      </rPr>
      <t>SUTATAUSA</t>
    </r>
  </si>
  <si>
    <t>10 MESES Y 17 DIAS</t>
  </si>
  <si>
    <t>OCTUBRE/14/2021</t>
  </si>
  <si>
    <t>SEPTIEMBRE/01/2022</t>
  </si>
  <si>
    <t>ALEJANDRO SIERRA, SANTOS ROBAYO RODRIGUEZ, ROSA CECILIA CAICEDO, BLANCA YABETH SUAREZ FIGUEROA, CRISTIAN VILLAMIL RODRIGUEZ</t>
  </si>
  <si>
    <r>
      <rPr>
        <sz val="11"/>
        <color indexed="63"/>
        <rFont val="Arial"/>
        <family val="2"/>
      </rPr>
      <t> 900459737</t>
    </r>
    <r>
      <rPr>
        <sz val="12"/>
        <color indexed="63"/>
        <rFont val="Arial"/>
        <family val="2"/>
      </rPr>
      <t> </t>
    </r>
  </si>
  <si>
    <r>
      <t>CONTRATAR LA PRESTACIÓN DE SERVICIOS DE UN PROFESIONAL EN INGENIERIA DE SISTEMAS EN LA SECRETARIA GENERAL DE LA BENEFICENCIA DE CUNDINAMARCA, PARA DAR APOYO A LA GESTIÓN EN LA ADOPCIÓN, IMPLEMENTACION, MEJORA Y SEGUIMIENTO DE LOS PROCESOS  DEL INDICE DE TRANSPARENCIA DE ACCESO A LA I</t>
    </r>
    <r>
      <rPr>
        <sz val="9"/>
        <color indexed="8"/>
        <rFont val="Arial"/>
        <family val="2"/>
      </rPr>
      <t xml:space="preserve">NFORMACION – ITA Y EN LA MEDICIÓN DE DESEMPEÑO INSTITUCIONAL MIPG EN EL REPORTE Y AVANCE DE GESTIÓN EN LA HERRAMIENTA FURAG, EN VIRTUD DE LAS  RECOMENDACIONES DE LA POLITICA DE GOBIERNO DIGITAL, EN CUMPLIMIENTO DE LA NORMATIVIDAD ORGANIZACIONAL DEL MINISTERIO DE TECNOLOGIAS DE LA INFORMACIÓN Y LAS COMUNICACIONES (TIC), REGULADAS A NIVEL NACIONAL Y DEL DEPARTAMENTO DE CUNDINAMARCA.  </t>
    </r>
  </si>
  <si>
    <t>Carrera 37 No. 52 - 95</t>
  </si>
  <si>
    <t>aalvarez@icontec.org</t>
  </si>
  <si>
    <t>jargu@jargu.com</t>
  </si>
  <si>
    <t>Carrera 19b No. 83-02 Oficina 602-605</t>
  </si>
  <si>
    <t>CONTRATAR LA PRESTACIÓN DE SERVICIOS PROFESIONALES DE UN ABOGADO DE APOYO A LA GESTIÓN, EN LA OFICINA DE GESTIÓN INTEGRAL DE BIENES INMUEBLES, PARA ADELANTAR LOS PROCESOS RELACIONADOS CON LOS BIENES INMUEBLES DE LA BENEFICENCIA DE CUNDINAMARCA.</t>
  </si>
  <si>
    <t>CONTRATO DE PRESTACIÓN DE SERVICIOS PROFESIONALES DE UN ABOGADO ESPECIALIZADO PARA EJERCER LA REPRESENTACIÓN JUDICIAL Y / O EXTRAJUDICIAL DENTRO DE LOS PROCESOS EN LOS QUE LA BENEFICENCIA DE CUNDINAMARCA SEA PARTE; BRINDAR ACOMPAÑAMIENTO JURÍDICO A LA OFICINA ASESORA JURÍDICA EN CONCEPTOS JURÍDICOS, RESPONDER SOLICITUDES, DERECHOS DE PETICIÓN, TUTELAS, PROYECTAR Y REVISAR ACTOS ADMINISTRATIVOS.</t>
  </si>
  <si>
    <t>CARRERA 6 E No 1A-60</t>
  </si>
  <si>
    <t>angelicbello9@gmail.com</t>
  </si>
  <si>
    <t>EL COMODANTE entrega a título de comodato o préstamo de uso gratuito, al COMODATARIO el área o porción de terreno de (455.09 m2) correspondiente al local 104, ubicado en la Calle 26 No. 51 53 Torre Central Primer piso de la Gobernación de Cundinamarca en la ciudad de Bogotá identificado con cedula catastral No. 006216150400101004 y folio de matrícula inmobiliaria No. 50C-1517877.</t>
  </si>
  <si>
    <t>Calle 26 No. 51 - 53</t>
  </si>
  <si>
    <t>johanna.gonzalezgonzalez@cundinamarca.gov.co</t>
  </si>
  <si>
    <t>CONTRATAR LOS SERVICIOS PROFESIONALES DE UN ABOGADO PARA QUE EJERZA LA REPRESENTACIÓN JUDICIAL Y EXTRAJUDICIAL DE LOS PROCESOS A CARGO DE LA OFICINA ASESORA JURÍDICA, BRINDANDO APOYO LEGAL EN LOS PROCESOS Y ASUNTOS JURÍDICOS QUE LE SEAN ASIGNFZEND BENEFICENCIA DE CUNDINAMARCA.</t>
  </si>
  <si>
    <t>CONTRATAR LOS SERVICIOS DE UN PROFESIONAL ESPECIALIZADO EN GESTIÓN SOCIAL Y / O GESTIÓN PÚBLICA PARA BRINDAR SOPORTE Y APOYO A LA SUBGERENCIA DE PROTECCIÓN SOCIAL EN LOS PROCESOS DE HABILITACIÓN DE PRESTACIÓN DE SERVICIOS DE ASISTENCIA SOCIAL A LA POBLACIÓN MÁS VULNERABLE, CALIDAD A LA POBLACIÓN MÁS VULNERABLE, ESTADOS UNIDOS REVISIÓN Y LIQUIDACIÓN DE CUPOS DE LOS USUARIOS DE LOS CENTROS DE PROTECCIÓN SOCIAL DE LA BENEFICENCIA DE CUNDINAMARCA.</t>
  </si>
  <si>
    <t>karinsoley@hotmail.com</t>
  </si>
  <si>
    <t>Cra 69b N° 24-10 int. 18 pto 402</t>
  </si>
  <si>
    <t>CONTRATAR LOS SERVICIOS PROFESIONALES DE ABOGADO PARA EL APOYO JURÍDICO LABORAL A LA SECRETARIA GENERAL CON EL FIN DE REALIZAR LA REVISIÓN DE CUOTAS PARTES, LAS SOLICITUDES DE BONO PENSIONAL, PROYECCIÓN DE TUTELAS QUE SE PRESENTEN A LA SECRETARIA FRENTE A CEPT, JURÍDICOS SOLICITADOS POR LA OFICINA DEPENDIENTE.</t>
  </si>
  <si>
    <t>CONTRATAR LA PRESTACIÓN DE SERVICIOS PROFESIONALES PARA REALIZAR LA ACTUALIZACIÓN DEL MANUAL DE CONTRATACIÓN Y REALIZAR LA REVISIÓN DE LOS DOCUMENTOS QUE EMITA LA SECRETARIA GENERAL DE LA BENEFICENCIA DE CUNDINAMARCA.</t>
  </si>
  <si>
    <t>CONTRATAR LOS SERVICIOS PROFESIONALES DE UN ABOGADO ESPECIALIZADO CON EL FIN DE REPRESENTAR JUDICIALMENTE LOS PROCESOS DE RECURSOS EXTRAORDINARIOS DE CASACIÓN ANTE LA CORTE SUPREMA DE JUSTICIA SALA DE CASACIÓN LABORAL, BRINDANDO ASESORÍA JURÍDICA EN ASUNTOS PROPIOS LA OFICINA ASESORA JURÍDICA</t>
  </si>
  <si>
    <t>C.C UNICENTRO LOCAL 208</t>
  </si>
  <si>
    <t>Utgabrielabrimmer@gmail.com</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</si>
  <si>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t>
  </si>
  <si>
    <t>900110012-5</t>
  </si>
  <si>
    <t>CR 43 # 62 24</t>
  </si>
  <si>
    <t xml:space="preserve"> loly.ariza@morarci.com</t>
  </si>
  <si>
    <t>MANTENIMIENTO INTEGRAL PREVENTIVO Y CORRECTIVO PARA EL PARQUE AUTOMOTOR DE LA BENEFICENCIA
DE CUNDINAMARCA CAMIONETAS TOYOTA HILUX</t>
  </si>
  <si>
    <t>901.535.364-0</t>
  </si>
  <si>
    <t>48 # 32 B Sur – 139</t>
  </si>
  <si>
    <t>2021200810700062E</t>
  </si>
  <si>
    <t>DRECTA</t>
  </si>
  <si>
    <t>ACEPTACIÓN  DE OFERTA</t>
  </si>
  <si>
    <t>SANTOS ANDRADE CONSULTORES S.A.S</t>
  </si>
  <si>
    <t>900.560.803-4</t>
  </si>
  <si>
    <t>CALLE 64 A No. 52-53 T 8 Apto 110</t>
  </si>
  <si>
    <t>psicoangels_one@yahoo.es</t>
  </si>
  <si>
    <t>REALIZAR LA MEDICIÓN Y DIAGNÓSTICO DEL CLIMA LABORAL Y CULTURA ORGANIZACIONAL DE LA BENEFICENCIA DE CUNDINAMAR”</t>
  </si>
  <si>
    <t>JORGE JHONSON PEÑA</t>
  </si>
  <si>
    <t>https://www.secop.gov.co/CO1BusinessLine/Tendering/BuyerWorkArea/Index?DocUniqueIdentifier=CO1.BDOS.2308931</t>
  </si>
  <si>
    <t>2021200810700063E</t>
  </si>
  <si>
    <t>2021200810700064E</t>
  </si>
  <si>
    <t>2021200810700065E</t>
  </si>
  <si>
    <t>NUMERO CDP</t>
  </si>
  <si>
    <t xml:space="preserve">NUMERO REGISTRO </t>
  </si>
  <si>
    <t>VALOR TOTAL MAS ADICIONES</t>
  </si>
  <si>
    <t>PORCENTAJE DE EJECUCIÓN</t>
  </si>
  <si>
    <t>https://www.secop.gov.co/CO1ContractsManagement/Tendering/ProcurementContractEdit/View?docUniqueIdentifier=CO1.PCCNTR.3019305&amp;awardUniqueIdentifier=&amp;buyerDossierUniqueIdentifier=CO1.BDOS.2375237&amp;id=1340506</t>
  </si>
  <si>
    <t>LIZETH CAROLINA VELEZ ALBARRAN</t>
  </si>
  <si>
    <t>Calle 13 #36c-61</t>
  </si>
  <si>
    <t>lizca_2@hotmail.com</t>
  </si>
  <si>
    <t>PRESTAR SERVICIOS PROFESIONALES EN EL ÁREA DE NUTRICIÓN Y DIETÉTICA Y SERVICIO DE ALIMENTACIÓN PARA APOYAR A LA SUPERVISIÓN EN LOS PROCESOS PROPIOS DEL ÁREA EN LOS CONVENIOS DE COOPERACIÓN  CON LOS CENTROS DE PROTECCIÓN SOCIAL DE LA BENEFICENCIA DE CUNDINAMARCA</t>
  </si>
  <si>
    <t>VALOR</t>
  </si>
  <si>
    <t>1 MES Y 15 DIAS</t>
  </si>
  <si>
    <t>2021200810700067E</t>
  </si>
  <si>
    <t>ZIPAQUIRA</t>
  </si>
  <si>
    <r>
      <t xml:space="preserve">Prestar los servicios de Protección Social Integral que se ofrecen en los Centros de protección  de la Beneficencia de Cundinamarca a los usuarios procedentes del Municipio de </t>
    </r>
    <r>
      <rPr>
        <b/>
        <i/>
        <sz val="11"/>
        <rFont val="Arial"/>
        <family val="2"/>
      </rPr>
      <t>ZIPAQUIRA</t>
    </r>
  </si>
  <si>
    <t>12  MESES</t>
  </si>
  <si>
    <t>JOSE ANTONIO ACOSTA VELASQUEZ, MARIA ROSA RODRIGUEZ, ADRIANO GONZALEZ</t>
  </si>
  <si>
    <t>1 MES Y 20 DIAS</t>
  </si>
  <si>
    <t>OCTUBRE/28/2021</t>
  </si>
  <si>
    <t>DICEMBRE/18/2021</t>
  </si>
  <si>
    <t>PEDRO ALEJO RUBIO MORENO, FRANCISCO ROJAS TORRES, TARSICIO ROJAS TORRES, MARCO TULIO MARTINES, ADAN DIAZ ACOSTA</t>
  </si>
  <si>
    <t xml:space="preserve">HASTA EL 11 DE NOVIEMBRE  </t>
  </si>
  <si>
    <r>
      <t xml:space="preserve">Prestar los servicios de Protección Social Integral que se ofrecen en los Centros de protección  de la Beneficencia de Cundinamarca a los usuarios procedentes del Municipio de </t>
    </r>
    <r>
      <rPr>
        <b/>
        <i/>
        <sz val="11"/>
        <rFont val="Arial"/>
        <family val="2"/>
      </rPr>
      <t>LA VEGA</t>
    </r>
  </si>
  <si>
    <t>NOVIEMBRE/06/2021</t>
  </si>
  <si>
    <t>OCTUBRE/15/2022</t>
  </si>
  <si>
    <t>11 MESES Y 10 DIAS</t>
  </si>
  <si>
    <r>
      <t xml:space="preserve">Prestar los servicios de Protección Social Integral que se ofrecen en los Centros de protección  de la Beneficencia de Cundinamarca a los usuarios procedentes del Municipio de </t>
    </r>
    <r>
      <rPr>
        <b/>
        <i/>
        <sz val="11"/>
        <rFont val="Arial"/>
        <family val="2"/>
      </rPr>
      <t>ARBELAEZ</t>
    </r>
  </si>
  <si>
    <t>NOVIEMBRE/05/2021</t>
  </si>
  <si>
    <t>JULIO/04/2022</t>
  </si>
  <si>
    <t xml:space="preserve">BLANCA CECILIA CUBILLOS, JOSE CERAFIN OLARTE, BERNARDO ANGEL, LUIS ENRIQUE GUTIERRES LOPEZ, JOSE ROMEL BONILLA, ASCENCION CASTELLANOS, MARIA OLGA ARDILA CRUZ, JULIO CESAR HUERFANO MARTINEZ, BONIFACIO GUTIERRES RONCANCIO </t>
  </si>
  <si>
    <r>
      <t xml:space="preserve">Prestar los servicios de Protección Social Integral que se ofrecen en los Centros de protección  de la Beneficencia de Cundinamarca a los usuarios procedentes del Municipio de </t>
    </r>
    <r>
      <rPr>
        <b/>
        <i/>
        <sz val="11"/>
        <rFont val="Arial"/>
        <family val="2"/>
      </rPr>
      <t>VILLAPINZON</t>
    </r>
  </si>
  <si>
    <t>HASTA EL 31 DE DICIEMBRE DEL 2022</t>
  </si>
  <si>
    <t>BLANCA VIRGINIA MORA, MARIA VICTORIA GALIANO, BLANCA MIRIAN GARCIA RIAÑO, MARIA ANGELICA GONSALEZ, LUIS IGNACIO GUAQUE, WENDY LIZBETH ROMERO, MARIA DEL CARMEN CASTRO CARLOS SALATIEL LOPES, PEDRO ANTONIO BERNAL</t>
  </si>
  <si>
    <t>ENERO/02/2022</t>
  </si>
  <si>
    <t>JUNIO/02/2022</t>
  </si>
  <si>
    <t xml:space="preserve">    </t>
  </si>
  <si>
    <t>NOVIEMBRE/10/2021</t>
  </si>
  <si>
    <t>ABRIL/09/2022</t>
  </si>
  <si>
    <r>
      <t>Prestar los servicios de Protección Social Integral que se ofrecen en los Centros de protección  de la Beneficencia de Cundinamarca a los usuarios procedentes del Municipio de</t>
    </r>
    <r>
      <rPr>
        <b/>
        <i/>
        <sz val="11"/>
        <rFont val="Arial"/>
        <family val="2"/>
      </rPr>
      <t xml:space="preserve"> EL ROSAL</t>
    </r>
  </si>
  <si>
    <t>NOVIEMBRE/11/2021</t>
  </si>
  <si>
    <t>MIGUEL ANTONIO ESPINOSA GUERRERO, EDELMIRA ESPEJO RODRIGUEZ, ELISA ACOSTA ALVARADO, LUZ ANGELA ROMERO VASQUEZ</t>
  </si>
  <si>
    <r>
      <t>Prestar los servicios de Protección Social Integral que se ofrecen en los Centros de protección  de la Beneficencia de Cundinamarca a los usuarios procedentes del Municipio de</t>
    </r>
    <r>
      <rPr>
        <b/>
        <i/>
        <sz val="11"/>
        <rFont val="Arial"/>
        <family val="2"/>
      </rPr>
      <t xml:space="preserve"> COGUA</t>
    </r>
  </si>
  <si>
    <t>10 MESES Y 12 DIAS</t>
  </si>
  <si>
    <t>LUIS ALIRIO RIVERA CALDERON, JUAN PABLO PRADA BUSTOS</t>
  </si>
  <si>
    <r>
      <t>Prestar los servicios de Protección Social Integral que se ofrecen en los Centros de protección  de la Beneficencia de Cundinamarca a los usuarios procedentes del Municipio de</t>
    </r>
    <r>
      <rPr>
        <b/>
        <i/>
        <sz val="11"/>
        <rFont val="Arial"/>
        <family val="2"/>
      </rPr>
      <t xml:space="preserve"> CHOACHI</t>
    </r>
  </si>
  <si>
    <t>NOVIEMBRE/17/2022</t>
  </si>
  <si>
    <t>SIXTO RIOS SOLER,CALIXTO RIOS, ROSA ELVIRA PARDO, ANA LUCIA CLAVIJO LOPEZ,LEONEL ANTONIO NAVARRO</t>
  </si>
  <si>
    <r>
      <t>Prestar los servicios de Protección Social Integral que se ofrecen en los Centros de protección  de la Beneficencia de Cundinamarca a los usuarios procedentes del Municipio de</t>
    </r>
    <r>
      <rPr>
        <b/>
        <i/>
        <sz val="11"/>
        <rFont val="Arial"/>
        <family val="2"/>
      </rPr>
      <t xml:space="preserve"> FOMEQUE</t>
    </r>
  </si>
  <si>
    <t>JULIO/10/2022</t>
  </si>
  <si>
    <t>MAYO/10/2022</t>
  </si>
  <si>
    <t xml:space="preserve">JOSE HELADIO MARTINEZ, BARONIO ROMERO VARELA, JORGE VILLALOBOS, ROSA TULIA ROMERO GUEVARA, REINALDO GUTIERREZ ROJAS, ROSA LAURA LEON TORRES, MIGUEL ANTONIO FUENTES TORRES, JOSE FRANCISCO LARA LARA, JOSE JACOBO VILLAR ROMERO, JOSE VICENTE CESPEDES ROMERO, JAIME TORRES ROMERO, RAFAEL ANTONIO LEON </t>
  </si>
  <si>
    <t>JUNIN</t>
  </si>
  <si>
    <r>
      <t>Prestar los servicios de Protección Social Integral que se ofrecen en los Centros de protección  de la Beneficencia de Cundinamarca a los usuarios procedentes del Municipio de</t>
    </r>
    <r>
      <rPr>
        <b/>
        <i/>
        <sz val="11"/>
        <rFont val="Arial"/>
        <family val="2"/>
      </rPr>
      <t xml:space="preserve"> JUNIN</t>
    </r>
  </si>
  <si>
    <t>NOVIEMBRE/12/2021</t>
  </si>
  <si>
    <t>JUNIO/11/2022</t>
  </si>
  <si>
    <r>
      <t>Prestar los servicios de Protección Social Integral que se ofrecen en los Centros de protección  de la Beneficencia de Cundinamarca a los usuarios procedentes del Municipio de</t>
    </r>
    <r>
      <rPr>
        <b/>
        <i/>
        <sz val="11"/>
        <rFont val="Arial"/>
        <family val="2"/>
      </rPr>
      <t xml:space="preserve"> CHAGUANI</t>
    </r>
  </si>
  <si>
    <t>AGOSTO/10/2022</t>
  </si>
  <si>
    <t>ERNETO SAMUEL VELANDIA YEPES, JOSE DEL CARMEN GARCIA, EFRAIN NOSA VARGAS, MARIA TERESA RATIVA, HECTOR MARIA RONCERIA AREVALO, PAULINA RUBIO, MARIA SOLEDAD RUBIANO</t>
  </si>
  <si>
    <r>
      <t xml:space="preserve">Prestar los servicios de Protección Social Integral que se ofrecen en los Centros de protección  de la Beneficencia de Cundinamarca a los usuarios procedentes del Municipio de </t>
    </r>
    <r>
      <rPr>
        <b/>
        <i/>
        <sz val="11"/>
        <rFont val="Arial"/>
        <family val="2"/>
      </rPr>
      <t>BITUIMA</t>
    </r>
  </si>
  <si>
    <t>HASTA EL 12 DE JULIO DEL 2022</t>
  </si>
  <si>
    <t>JULIO/12/2022</t>
  </si>
  <si>
    <t>JOSE TIBERIO VELASQUEZ,ARNULFO GOMES ARDILA,MARIA IGNACIA HERNANDEZ, GUILLERMINA RUIZ SEPULVEDA, JOSE CLEDOMIRO CASTRO CUELLAR, JOSEFINA CORTES GUEVARA, LUIS CAMPOS CAMPOS</t>
  </si>
  <si>
    <r>
      <t>Prestar los servicios de Protección Social Integral que se ofrecen en los Centros de protección  de la Beneficencia de Cundinamarca a los usuarios procedentes del Municipio de</t>
    </r>
    <r>
      <rPr>
        <b/>
        <i/>
        <sz val="11"/>
        <rFont val="Arial"/>
        <family val="2"/>
      </rPr>
      <t xml:space="preserve"> SASAIMA </t>
    </r>
  </si>
  <si>
    <t>HERMINIO JOSE ESCOBAR, MARIA TERESA MONROY, HERNANDO VILLATE SALAS, JESUS ANGEL GAITAN, MARIA ANAIS CASTILLO, MARIA CONCEPCION BARAHONA</t>
  </si>
  <si>
    <r>
      <t>Prestar los servicios de Protección Social Integral que se ofrecen en los Centros de protección  de la Beneficencia de Cundinamarca a los usuarios procedentes del Municipio de</t>
    </r>
    <r>
      <rPr>
        <b/>
        <i/>
        <sz val="11"/>
        <rFont val="Arial"/>
        <family val="2"/>
      </rPr>
      <t xml:space="preserve"> TAUSA</t>
    </r>
  </si>
  <si>
    <t>NOVIEMBRE/1/2021</t>
  </si>
  <si>
    <t>OCTUBRE/11/2022</t>
  </si>
  <si>
    <r>
      <t>Prestar los servicios de Protección Social Integral que se ofrecen en los Centros de protección  de la Beneficencia de Cundinamarca a los usuarios procedentes del Municipio de</t>
    </r>
    <r>
      <rPr>
        <b/>
        <i/>
        <sz val="11"/>
        <rFont val="Arial"/>
        <family val="2"/>
      </rPr>
      <t xml:space="preserve"> ANAPOIMA</t>
    </r>
  </si>
  <si>
    <t>ANA TULIA MORENO, MARIA DEL CARMEN MORENO, MIGUEL MORENO, DANIEL GALINDO ARIAS, PAULO ANTONIO PINZON, CRISOSTOMO CORTEZ, JASINTO PAEZ CASTILLO, CARLOS JULIO PRIAS,ABDONINA MORENO  SIERRA, JUAN CARLOS ROCHA, JAIRO GONZALEZ</t>
  </si>
  <si>
    <t>6  MESE</t>
  </si>
  <si>
    <t>SEPTIEMBRE/15/2022</t>
  </si>
  <si>
    <r>
      <t>Prestar los servicios de Protección Social Integral que se ofrecen en los Centros de protección  de la Beneficencia de Cundinamarca a los usuarios procedentes del Municipio de</t>
    </r>
    <r>
      <rPr>
        <b/>
        <i/>
        <sz val="11"/>
        <rFont val="Arial"/>
        <family val="2"/>
      </rPr>
      <t xml:space="preserve"> YACOPI</t>
    </r>
  </si>
  <si>
    <t>NOVIEMBRE/12/2022</t>
  </si>
  <si>
    <t>NOVIEMBRE/11/2022</t>
  </si>
  <si>
    <r>
      <t>Prestar los servicios de Protección Social Integral que se ofrecen en los Centros de protección  de la Beneficencia de Cundinamarca a los usuarios procedentes del Municipio de</t>
    </r>
    <r>
      <rPr>
        <b/>
        <i/>
        <sz val="11"/>
        <rFont val="Arial"/>
        <family val="2"/>
      </rPr>
      <t xml:space="preserve"> CUCUNUBA</t>
    </r>
  </si>
  <si>
    <t>MAYO/11/2022</t>
  </si>
  <si>
    <t>JOSE VICENTE RODRIGUEZ, ANA ELICIA GARZON, BLANCA LILIA MONTAÑO, PEDRO ESTEBAN BURGOS</t>
  </si>
  <si>
    <r>
      <t>Prestar los servicios de Protección Social Integral que se ofrecen en los Centros de protección  de la Beneficencia de Cundinamarca a los usuarios procedentes del Municipio de</t>
    </r>
    <r>
      <rPr>
        <b/>
        <i/>
        <sz val="11"/>
        <rFont val="Arial"/>
        <family val="2"/>
      </rPr>
      <t xml:space="preserve"> GUATAVITA</t>
    </r>
  </si>
  <si>
    <t>SEPTIEMBRE/10/2022</t>
  </si>
  <si>
    <t>Valor Ejecutado- Pagado</t>
  </si>
  <si>
    <t>AGOSTO/31/2022</t>
  </si>
  <si>
    <t>AGOSTO/26/2022</t>
  </si>
  <si>
    <t>Yisel Molina Chacón, Gladis Sogamoso, María del Carmen Trompeteros, Ángel Melquiades
Jiménez y Blanca Rosa Varón de Enciso.</t>
  </si>
  <si>
    <t>NOVIEMBRE</t>
  </si>
  <si>
    <t>OCTUBRE/31/2022</t>
  </si>
  <si>
    <t>JUNIO/30/2022</t>
  </si>
  <si>
    <t>JULIO/30/2022</t>
  </si>
  <si>
    <t xml:space="preserve">31 DE JULIO DE 2022 </t>
  </si>
  <si>
    <t>NOVIEMBRE/15/2021</t>
  </si>
  <si>
    <t>NO SE TIENE EL DOCUMENTO</t>
  </si>
  <si>
    <t>CAJICA</t>
  </si>
  <si>
    <t>CHIPAQUE</t>
  </si>
  <si>
    <t>1 MES 15 DIAS</t>
  </si>
  <si>
    <t>SEPTIEMBRE/10/2021</t>
  </si>
  <si>
    <t>14 MESES</t>
  </si>
  <si>
    <t>GUASCA</t>
  </si>
  <si>
    <t>7 MESES Y 15 DIAS</t>
  </si>
  <si>
    <t>NOVIEMBRE 08/2021</t>
  </si>
  <si>
    <t>JUNIO/07/2022</t>
  </si>
  <si>
    <t>NOVIEMBRE/26/2021</t>
  </si>
  <si>
    <t>4 MESE 4 DIAS</t>
  </si>
  <si>
    <t>QUIPILE</t>
  </si>
  <si>
    <t>FEBRERO/10/2022</t>
  </si>
  <si>
    <t>SAN FRANCISCO</t>
  </si>
  <si>
    <t>SEPTIEMBRE/11/2021</t>
  </si>
  <si>
    <t>MARZO/19/2021</t>
  </si>
  <si>
    <t>NOVIEMBRE/17/2021</t>
  </si>
  <si>
    <t>JULIO/07/2021</t>
  </si>
  <si>
    <t>OCTUBRE/06/2021</t>
  </si>
  <si>
    <t>SEPTIEMBRE/12/2021</t>
  </si>
  <si>
    <t>DICIEMBRE/31/2022</t>
  </si>
  <si>
    <t>JULIO/31/2022</t>
  </si>
  <si>
    <t>GRUPO LABORAL OCUPACIONAL SAS</t>
  </si>
  <si>
    <t>2021200810700068E</t>
  </si>
  <si>
    <t>NESTOR CASTAÑEDA, DIEGO PAEZ</t>
  </si>
  <si>
    <t>CR 61 N 100-56</t>
  </si>
  <si>
    <t>mmm129@hotmail.com</t>
  </si>
  <si>
    <t>REALIZACIÓN DE EXÁMENES OCUPACIONALES PERIODICOS, EN CUMPLIMIENTO CON EL SISTEMA DE GESTIÓN DE SEGURIDAD Y SALUD EN EL TRABAJO, DE ACUERDO A LA NORMATIVIDAD VIGENTE</t>
  </si>
  <si>
    <t>FUNDACION ACEPTA EL CAMBIO PARA VIDA NUEVA</t>
  </si>
  <si>
    <t>CARRERA 3B 19 28</t>
  </si>
  <si>
    <t>coordinacionadmin@aceptaelcambio.org</t>
  </si>
  <si>
    <t>COMPRA DE 3 PUNTOS ECOLOGICOS PARA SEPARACION DE RESIDUOS</t>
  </si>
  <si>
    <t>2021200810700069E</t>
  </si>
  <si>
    <t>2021200810700070E</t>
  </si>
  <si>
    <t>2021200810700071E</t>
  </si>
  <si>
    <t>2021200810700072E</t>
  </si>
  <si>
    <t>2021200810700073E</t>
  </si>
  <si>
    <t>COMPRA DE ELEMENTOS DE BIOSEGURIDAD</t>
  </si>
  <si>
    <t>https://www.secop.gov.co/CO1ContractsManagement/Tendering/ProcurementContractEdit/Update?ProfileName=CCE-16-Servicios_profesionales_gestion&amp;PPI=CO1.PPI.16459132&amp;DocUniqueName=ContratoDeCompra&amp;DocTypeName=NextWay.Entities.Marketplace.Tendering.ProcurementContract&amp;ProfileVersion=5&amp;DocUniqueIdentifier=CO1.PCCNTR.3140109</t>
  </si>
  <si>
    <t>https://www.secop.gov.co/CO1BusinessLine/Tendering/BuyerWorkArea/Index?DocUniqueIdentifier=CO1.BDOS.2379347</t>
  </si>
  <si>
    <t xml:space="preserve">SUMINISTO DE TONER </t>
  </si>
  <si>
    <r>
      <t>EL COMODANTE entrega al COMODATARIO y éste recibe a título de comodato o préstamo de uso el bien inmueble conocido como El Campestre, el cual hace parte del predio de mayor extensión denominado como LA</t>
    </r>
    <r>
      <rPr>
        <sz val="11"/>
        <color theme="1"/>
        <rFont val="Calibri"/>
        <family val="2"/>
      </rPr>
      <t xml:space="preserve"> </t>
    </r>
    <r>
      <rPr>
        <i/>
        <sz val="11"/>
        <color indexed="8"/>
        <rFont val="Arial"/>
        <family val="2"/>
      </rPr>
      <t>COLONIA REFUGIO JOSÉ JOAQUÍN VARGAS, ubicado en el Municipio de Sibaté Cundinamarca, e identificado con el folio de matrícula inmobiliario No 051-3642 de la Oficina de Registro e Instrumentos Públicos de Soacha Cundinamarca, el cual cuenta con un área en su terreno de 7,75 hectáreas y un área construida de 19.750 M2, con el objeto de que en el mencionado inmueble se preste el servicio público de educación y el desarrollo de programas sociales a cambio se realicen las reparaciones locativas necesarias para el cuidado y conservación del inmueble. Así mismo se entregan bajo esta figura los bienes muebles que reposa en el bien inmueble, previo inventario realizado por el COMODANTE, los cuales deberán ser restituidos al COMODANTE una vez finalice el contrato</t>
    </r>
  </si>
  <si>
    <t>CONTRATO DE PRESTACION DE SERVICIOS</t>
  </si>
  <si>
    <r>
      <t xml:space="preserve">Prestar los servicios de Protección Social Integral que se ofrecen en los Centros de protección  de la Beneficencia de Cundinamarca a los usuarios procedentes del Municipio de </t>
    </r>
    <r>
      <rPr>
        <b/>
        <i/>
        <sz val="11"/>
        <rFont val="Arial"/>
        <family val="2"/>
      </rPr>
      <t>TENA</t>
    </r>
  </si>
  <si>
    <t>JULIO/08/2022</t>
  </si>
  <si>
    <r>
      <t xml:space="preserve">Prestar los servicios de Protección Social Integral que se ofrecen en los Centros de protección  de la Beneficencia de Cundinamarca a los usuarios procedentes del Municipio de </t>
    </r>
    <r>
      <rPr>
        <b/>
        <i/>
        <sz val="11"/>
        <rFont val="Arial"/>
        <family val="2"/>
      </rPr>
      <t>PASCA</t>
    </r>
  </si>
  <si>
    <t xml:space="preserve">12 MESES </t>
  </si>
  <si>
    <t>EDUVINA TORRES MOLINA, PABLO MANUEL ALBORNOZ, SALOMON TOLENTINO, MANUEL ARCADIO PORRAS, GERARDO SIERRA MOLINA</t>
  </si>
  <si>
    <r>
      <t xml:space="preserve">Prestar los servicios de Protección Social Integral que se ofrecen en los Centros de protección  de la Beneficencia de Cundinamarca a los usuarios procedentes del Municipio de </t>
    </r>
    <r>
      <rPr>
        <b/>
        <i/>
        <sz val="11"/>
        <rFont val="Arial"/>
        <family val="2"/>
      </rPr>
      <t>LA MESA</t>
    </r>
  </si>
  <si>
    <t>7 MESES Y 10 DIAS</t>
  </si>
  <si>
    <t>JULIO/01/2021</t>
  </si>
  <si>
    <r>
      <t xml:space="preserve">Prestar los servicios de Protección Social Integral que se ofrecen en los Centros de protección  de la Beneficencia de Cundinamarca a los usuarios procedentes del Municipio de </t>
    </r>
    <r>
      <rPr>
        <b/>
        <i/>
        <sz val="11"/>
        <rFont val="Arial"/>
        <family val="2"/>
      </rPr>
      <t>ALBAN</t>
    </r>
  </si>
  <si>
    <t>ABRIL/11/2022</t>
  </si>
  <si>
    <t>7 DIAS</t>
  </si>
  <si>
    <t>2021200810700074E</t>
  </si>
  <si>
    <t>https://www.secop.gov.co/CO1BusinessLine/Tendering/BuyerWorkArea/Index?DocUniqueIdentifier=CO1.BDOS.2394321</t>
  </si>
  <si>
    <t>CRA 7 No. 24-89 Torre Colpatria</t>
  </si>
  <si>
    <t>miguel.villamizar@axacolpatria.co</t>
  </si>
  <si>
    <t>COMPRA DE BONOS DE CINE</t>
  </si>
  <si>
    <t>AXA COLPATRIA SEGUROS SA</t>
  </si>
  <si>
    <t>460 DÍAS</t>
  </si>
  <si>
    <t>Contratar los seguros que amparen los intereses patrimoniales actuales y futuros, así como los bienes de propiedad de la BENEFICENCIA DE CUNDINAMARCA, que estén bajo su responsabilidad y custodia y aquellos que sean adquiridos para desarrollar las funciones inherentes a su actividad así como la expedición de cualquier otra póliza de seguros que requiera la entidad en el desarrollo de su actividad”</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</si>
</sst>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000_);_(&quot;$&quot;* \(#,##0.000\);_(&quot;$&quot;* &quot;-&quot;??_);_(@_)"/>
    <numFmt numFmtId="191" formatCode="_(&quot;$&quot;* #,##0.0000_);_(&quot;$&quot;* \(#,##0.0000\);_(&quot;$&quot;* &quot;-&quot;??_);_(@_)"/>
    <numFmt numFmtId="192" formatCode="_(&quot;$&quot;* #,##0.00000_);_(&quot;$&quot;* \(#,##0.00000\);_(&quot;$&quot;* &quot;-&quot;??_);_(@_)"/>
    <numFmt numFmtId="193" formatCode="_(&quot;$&quot;* #,##0.000000_);_(&quot;$&quot;* \(#,##0.000000\);_(&quot;$&quot;* &quot;-&quot;??_);_(@_)"/>
    <numFmt numFmtId="194" formatCode="_(&quot;$&quot;* #,##0.0000000_);_(&quot;$&quot;* \(#,##0.0000000\);_(&quot;$&quot;* &quot;-&quot;??_);_(@_)"/>
    <numFmt numFmtId="195" formatCode="_(&quot;$&quot;* #,##0.0_);_(&quot;$&quot;* \(#,##0.0\);_(&quot;$&quot;* &quot;-&quot;??_);_(@_)"/>
    <numFmt numFmtId="196" formatCode="_(&quot;$&quot;* #,##0_);_(&quot;$&quot;* \(#,##0\);_(&quot;$&quot;* &quot;-&quot;??_);_(@_)"/>
    <numFmt numFmtId="197" formatCode="[$-409]h:mm:ss\ AM/PM"/>
    <numFmt numFmtId="198" formatCode="[$-409]dddd\,\ mmmm\ dd\,\ yyyy"/>
    <numFmt numFmtId="199" formatCode="m/d/yy;@"/>
    <numFmt numFmtId="200" formatCode="mm/dd/yy;@"/>
    <numFmt numFmtId="201" formatCode="dd/mm/yyyy;@"/>
    <numFmt numFmtId="202" formatCode="[$-C0A]dddd\,\ dd&quot; de &quot;mmmm&quot; de &quot;yyyy"/>
    <numFmt numFmtId="203" formatCode="_-[$$-240A]\ * #,##0.00_ ;_-[$$-240A]\ * \-#,##0.00\ ;_-[$$-240A]\ * &quot;-&quot;??_ ;_-@_ "/>
    <numFmt numFmtId="204" formatCode="[$-F800]dddd\,\ mmmm\ dd\,\ yyyy"/>
    <numFmt numFmtId="205" formatCode="&quot;$&quot;\ #,##0.00"/>
    <numFmt numFmtId="206" formatCode="#,##0.00\ &quot;€&quot;"/>
    <numFmt numFmtId="207" formatCode="_-[$$-240A]\ * #,##0.00_-;\-[$$-240A]\ * #,##0.00_-;_-[$$-240A]\ * &quot;-&quot;??_-;_-@_-"/>
    <numFmt numFmtId="208" formatCode="[$-240A]dddd\,\ d\ &quot;de&quot;\ mmmm\ &quot;de&quot;\ yyyy"/>
    <numFmt numFmtId="209" formatCode="[$-240A]h:mm:ss\ AM/PM"/>
  </numFmts>
  <fonts count="155">
    <font>
      <sz val="11"/>
      <color theme="1"/>
      <name val="Calibri"/>
      <family val="2"/>
    </font>
    <font>
      <sz val="11"/>
      <color indexed="8"/>
      <name val="Calibri"/>
      <family val="2"/>
    </font>
    <font>
      <b/>
      <i/>
      <sz val="11"/>
      <name val="Arial"/>
      <family val="2"/>
    </font>
    <font>
      <b/>
      <sz val="10"/>
      <color indexed="62"/>
      <name val="Arial"/>
      <family val="2"/>
    </font>
    <font>
      <b/>
      <sz val="10"/>
      <color indexed="56"/>
      <name val="Arial"/>
      <family val="2"/>
    </font>
    <font>
      <b/>
      <i/>
      <sz val="10"/>
      <name val="Arial"/>
      <family val="2"/>
    </font>
    <font>
      <i/>
      <sz val="11"/>
      <name val="Arial"/>
      <family val="2"/>
    </font>
    <font>
      <b/>
      <sz val="9"/>
      <name val="Tahoma"/>
      <family val="2"/>
    </font>
    <font>
      <sz val="9"/>
      <name val="Tahoma"/>
      <family val="2"/>
    </font>
    <font>
      <sz val="12"/>
      <color indexed="8"/>
      <name val="Arial"/>
      <family val="2"/>
    </font>
    <font>
      <b/>
      <sz val="12"/>
      <color indexed="8"/>
      <name val="Arial"/>
      <family val="2"/>
    </font>
    <font>
      <sz val="11"/>
      <name val="Arial"/>
      <family val="2"/>
    </font>
    <font>
      <b/>
      <sz val="11"/>
      <name val="Arial"/>
      <family val="2"/>
    </font>
    <font>
      <b/>
      <sz val="11"/>
      <name val="Calibri"/>
      <family val="2"/>
    </font>
    <font>
      <sz val="11"/>
      <name val="Calibri"/>
      <family val="2"/>
    </font>
    <font>
      <u val="single"/>
      <sz val="11"/>
      <name val="Calibri"/>
      <family val="2"/>
    </font>
    <font>
      <sz val="11"/>
      <color indexed="23"/>
      <name val="Calibri"/>
      <family val="2"/>
    </font>
    <font>
      <i/>
      <sz val="10"/>
      <name val="Arial"/>
      <family val="2"/>
    </font>
    <font>
      <sz val="10"/>
      <name val="Arial"/>
      <family val="2"/>
    </font>
    <font>
      <sz val="9"/>
      <name val="Arial"/>
      <family val="2"/>
    </font>
    <font>
      <sz val="12"/>
      <color indexed="63"/>
      <name val="Arial"/>
      <family val="2"/>
    </font>
    <font>
      <sz val="9"/>
      <color indexed="8"/>
      <name val="Calibri"/>
      <family val="2"/>
    </font>
    <font>
      <b/>
      <sz val="13"/>
      <name val="Arial"/>
      <family val="2"/>
    </font>
    <font>
      <sz val="12"/>
      <name val="Arial"/>
      <family val="2"/>
    </font>
    <font>
      <b/>
      <sz val="12"/>
      <name val="Arial"/>
      <family val="2"/>
    </font>
    <font>
      <b/>
      <i/>
      <sz val="14"/>
      <name val="Arial"/>
      <family val="2"/>
    </font>
    <font>
      <i/>
      <sz val="9"/>
      <name val="Arial"/>
      <family val="2"/>
    </font>
    <font>
      <b/>
      <i/>
      <sz val="9"/>
      <name val="Arial"/>
      <family val="2"/>
    </font>
    <font>
      <sz val="8"/>
      <name val="Arial"/>
      <family val="2"/>
    </font>
    <font>
      <i/>
      <sz val="9"/>
      <color indexed="8"/>
      <name val="Arial"/>
      <family val="2"/>
    </font>
    <font>
      <sz val="9"/>
      <color indexed="8"/>
      <name val="Arial"/>
      <family val="2"/>
    </font>
    <font>
      <b/>
      <sz val="10"/>
      <name val="Arial"/>
      <family val="2"/>
    </font>
    <font>
      <sz val="11"/>
      <color indexed="63"/>
      <name val="Arial"/>
      <family val="2"/>
    </font>
    <font>
      <i/>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Arial"/>
      <family val="2"/>
    </font>
    <font>
      <i/>
      <u val="single"/>
      <sz val="11"/>
      <color indexed="12"/>
      <name val="Arial"/>
      <family val="2"/>
    </font>
    <font>
      <sz val="10"/>
      <color indexed="8"/>
      <name val="Arial"/>
      <family val="2"/>
    </font>
    <font>
      <sz val="11"/>
      <color indexed="8"/>
      <name val="Arial"/>
      <family val="2"/>
    </font>
    <font>
      <i/>
      <sz val="10"/>
      <color indexed="8"/>
      <name val="Arial"/>
      <family val="2"/>
    </font>
    <font>
      <i/>
      <u val="single"/>
      <sz val="11"/>
      <color indexed="12"/>
      <name val="Calibri"/>
      <family val="2"/>
    </font>
    <font>
      <i/>
      <sz val="8"/>
      <color indexed="8"/>
      <name val="Arial"/>
      <family val="2"/>
    </font>
    <font>
      <i/>
      <u val="single"/>
      <sz val="9"/>
      <color indexed="12"/>
      <name val="Calibri"/>
      <family val="2"/>
    </font>
    <font>
      <i/>
      <sz val="10"/>
      <color indexed="8"/>
      <name val="Calibri"/>
      <family val="2"/>
    </font>
    <font>
      <i/>
      <sz val="11"/>
      <name val="Calibri"/>
      <family val="2"/>
    </font>
    <font>
      <i/>
      <sz val="11"/>
      <color indexed="8"/>
      <name val="Calibri"/>
      <family val="2"/>
    </font>
    <font>
      <sz val="10"/>
      <color indexed="23"/>
      <name val="Arial"/>
      <family val="2"/>
    </font>
    <font>
      <sz val="9"/>
      <color indexed="23"/>
      <name val="Arial"/>
      <family val="2"/>
    </font>
    <font>
      <u val="single"/>
      <sz val="10"/>
      <color indexed="12"/>
      <name val="Arial"/>
      <family val="2"/>
    </font>
    <font>
      <i/>
      <sz val="10.5"/>
      <color indexed="8"/>
      <name val="Arial"/>
      <family val="2"/>
    </font>
    <font>
      <sz val="8"/>
      <color indexed="23"/>
      <name val="Arial"/>
      <family val="2"/>
    </font>
    <font>
      <sz val="10"/>
      <color indexed="8"/>
      <name val="Calibri"/>
      <family val="2"/>
    </font>
    <font>
      <u val="single"/>
      <sz val="10"/>
      <color indexed="12"/>
      <name val="Calibri"/>
      <family val="2"/>
    </font>
    <font>
      <sz val="9"/>
      <name val="Calibri"/>
      <family val="2"/>
    </font>
    <font>
      <b/>
      <sz val="12"/>
      <name val="Calibri"/>
      <family val="2"/>
    </font>
    <font>
      <sz val="8"/>
      <color indexed="8"/>
      <name val="Calibri"/>
      <family val="2"/>
    </font>
    <font>
      <sz val="8"/>
      <color indexed="8"/>
      <name val="Arial"/>
      <family val="2"/>
    </font>
    <font>
      <u val="single"/>
      <sz val="8"/>
      <color indexed="12"/>
      <name val="Calibri"/>
      <family val="2"/>
    </font>
    <font>
      <b/>
      <sz val="10"/>
      <color indexed="8"/>
      <name val="Arial"/>
      <family val="2"/>
    </font>
    <font>
      <b/>
      <i/>
      <sz val="10"/>
      <color indexed="8"/>
      <name val="Arial"/>
      <family val="2"/>
    </font>
    <font>
      <u val="single"/>
      <sz val="11"/>
      <color indexed="12"/>
      <name val="Arial"/>
      <family val="2"/>
    </font>
    <font>
      <u val="single"/>
      <sz val="9"/>
      <color indexed="12"/>
      <name val="Calibri"/>
      <family val="2"/>
    </font>
    <font>
      <sz val="12"/>
      <color indexed="8"/>
      <name val="Calibri"/>
      <family val="2"/>
    </font>
    <font>
      <sz val="10.5"/>
      <color indexed="8"/>
      <name val="Arial"/>
      <family val="2"/>
    </font>
    <font>
      <b/>
      <sz val="11"/>
      <color indexed="8"/>
      <name val="Arial"/>
      <family val="2"/>
    </font>
    <font>
      <sz val="10"/>
      <color indexed="63"/>
      <name val="Arial"/>
      <family val="2"/>
    </font>
    <font>
      <sz val="11"/>
      <color indexed="23"/>
      <name val="Arial"/>
      <family val="2"/>
    </font>
    <font>
      <sz val="12"/>
      <color indexed="23"/>
      <name val="Arial"/>
      <family val="2"/>
    </font>
    <font>
      <i/>
      <sz val="12"/>
      <color indexed="23"/>
      <name val="Arial"/>
      <family val="2"/>
    </font>
    <font>
      <b/>
      <sz val="9"/>
      <color indexed="2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Arial"/>
      <family val="2"/>
    </font>
    <font>
      <b/>
      <i/>
      <sz val="11"/>
      <color theme="1"/>
      <name val="Arial"/>
      <family val="2"/>
    </font>
    <font>
      <i/>
      <u val="single"/>
      <sz val="11"/>
      <color theme="10"/>
      <name val="Arial"/>
      <family val="2"/>
    </font>
    <font>
      <sz val="10"/>
      <color theme="1"/>
      <name val="Arial"/>
      <family val="2"/>
    </font>
    <font>
      <b/>
      <sz val="10"/>
      <color rgb="FF17365D"/>
      <name val="Arial"/>
      <family val="2"/>
    </font>
    <font>
      <i/>
      <sz val="9"/>
      <color theme="1"/>
      <name val="Arial"/>
      <family val="2"/>
    </font>
    <font>
      <sz val="11"/>
      <color theme="1"/>
      <name val="Arial"/>
      <family val="2"/>
    </font>
    <font>
      <i/>
      <sz val="10"/>
      <color theme="1"/>
      <name val="Arial"/>
      <family val="2"/>
    </font>
    <font>
      <i/>
      <u val="single"/>
      <sz val="11"/>
      <color theme="10"/>
      <name val="Calibri"/>
      <family val="2"/>
    </font>
    <font>
      <i/>
      <sz val="8"/>
      <color theme="1"/>
      <name val="Arial"/>
      <family val="2"/>
    </font>
    <font>
      <i/>
      <u val="single"/>
      <sz val="9"/>
      <color theme="10"/>
      <name val="Calibri"/>
      <family val="2"/>
    </font>
    <font>
      <i/>
      <sz val="10"/>
      <color theme="1"/>
      <name val="Calibri"/>
      <family val="2"/>
    </font>
    <font>
      <i/>
      <sz val="11"/>
      <color theme="1"/>
      <name val="Calibri"/>
      <family val="2"/>
    </font>
    <font>
      <sz val="10"/>
      <color rgb="FF666666"/>
      <name val="Arial"/>
      <family val="2"/>
    </font>
    <font>
      <sz val="9"/>
      <color theme="1"/>
      <name val="Arial"/>
      <family val="2"/>
    </font>
    <font>
      <sz val="9"/>
      <color rgb="FF000000"/>
      <name val="Arial"/>
      <family val="2"/>
    </font>
    <font>
      <sz val="11"/>
      <color rgb="FF666666"/>
      <name val="Calibri"/>
      <family val="2"/>
    </font>
    <font>
      <sz val="9"/>
      <color rgb="FF666666"/>
      <name val="Arial"/>
      <family val="2"/>
    </font>
    <font>
      <u val="single"/>
      <sz val="10"/>
      <color theme="10"/>
      <name val="Arial"/>
      <family val="2"/>
    </font>
    <font>
      <i/>
      <sz val="10.5"/>
      <color theme="1"/>
      <name val="Arial"/>
      <family val="2"/>
    </font>
    <font>
      <sz val="8"/>
      <color rgb="FF666666"/>
      <name val="Arial"/>
      <family val="2"/>
    </font>
    <font>
      <sz val="10"/>
      <color theme="1"/>
      <name val="Calibri"/>
      <family val="2"/>
    </font>
    <font>
      <sz val="12"/>
      <color rgb="FF202124"/>
      <name val="Arial"/>
      <family val="2"/>
    </font>
    <font>
      <u val="single"/>
      <sz val="10"/>
      <color theme="10"/>
      <name val="Calibri"/>
      <family val="2"/>
    </font>
    <font>
      <sz val="9"/>
      <color theme="1"/>
      <name val="Calibri"/>
      <family val="2"/>
    </font>
    <font>
      <sz val="9"/>
      <color rgb="FF00000A"/>
      <name val="Calibri"/>
      <family val="2"/>
    </font>
    <font>
      <sz val="8"/>
      <color theme="1"/>
      <name val="Calibri"/>
      <family val="2"/>
    </font>
    <font>
      <sz val="8"/>
      <color theme="1"/>
      <name val="Arial"/>
      <family val="2"/>
    </font>
    <font>
      <u val="single"/>
      <sz val="8"/>
      <color theme="10"/>
      <name val="Calibri"/>
      <family val="2"/>
    </font>
    <font>
      <b/>
      <sz val="10"/>
      <color theme="1"/>
      <name val="Arial"/>
      <family val="2"/>
    </font>
    <font>
      <b/>
      <i/>
      <sz val="10"/>
      <color theme="1"/>
      <name val="Arial"/>
      <family val="2"/>
    </font>
    <font>
      <i/>
      <sz val="10"/>
      <color rgb="FF000000"/>
      <name val="Arial"/>
      <family val="2"/>
    </font>
    <font>
      <b/>
      <i/>
      <sz val="10"/>
      <color rgb="FF000000"/>
      <name val="Arial"/>
      <family val="2"/>
    </font>
    <font>
      <sz val="10"/>
      <color rgb="FF000000"/>
      <name val="Arial"/>
      <family val="2"/>
    </font>
    <font>
      <u val="single"/>
      <sz val="11"/>
      <color theme="10"/>
      <name val="Arial"/>
      <family val="2"/>
    </font>
    <font>
      <sz val="11"/>
      <color rgb="FF000000"/>
      <name val="Arial"/>
      <family val="2"/>
    </font>
    <font>
      <u val="single"/>
      <sz val="9"/>
      <color theme="10"/>
      <name val="Calibri"/>
      <family val="2"/>
    </font>
    <font>
      <sz val="12"/>
      <color theme="1"/>
      <name val="Calibri"/>
      <family val="2"/>
    </font>
    <font>
      <b/>
      <sz val="10"/>
      <color rgb="FF000000"/>
      <name val="Arial"/>
      <family val="2"/>
    </font>
    <font>
      <sz val="10.5"/>
      <color theme="1"/>
      <name val="Arial"/>
      <family val="2"/>
    </font>
    <font>
      <b/>
      <sz val="11"/>
      <color theme="1"/>
      <name val="Arial"/>
      <family val="2"/>
    </font>
    <font>
      <sz val="11"/>
      <color rgb="FF4D5156"/>
      <name val="Arial"/>
      <family val="2"/>
    </font>
    <font>
      <sz val="10"/>
      <color rgb="FF333333"/>
      <name val="Arial"/>
      <family val="2"/>
    </font>
    <font>
      <i/>
      <sz val="11"/>
      <color rgb="FF000000"/>
      <name val="Arial"/>
      <family val="2"/>
    </font>
    <font>
      <sz val="11"/>
      <color rgb="FF666666"/>
      <name val="Arial"/>
      <family val="2"/>
    </font>
    <font>
      <sz val="12"/>
      <color rgb="FF666666"/>
      <name val="Arial"/>
      <family val="2"/>
    </font>
    <font>
      <i/>
      <sz val="12"/>
      <color rgb="FF666666"/>
      <name val="Arial"/>
      <family val="2"/>
    </font>
    <font>
      <b/>
      <sz val="9"/>
      <color rgb="FF666666"/>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rgb="FFF9F9F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thin"/>
      <top style="thin"/>
      <bottom style="medium"/>
    </border>
    <border>
      <left style="thin"/>
      <right style="thin"/>
      <top style="medium"/>
      <bottom style="thin"/>
    </border>
    <border>
      <left>
        <color indexed="63"/>
      </left>
      <right>
        <color indexed="63"/>
      </right>
      <top>
        <color indexed="63"/>
      </top>
      <bottom style="medium"/>
    </border>
    <border>
      <left style="thin"/>
      <right style="thin"/>
      <top/>
      <bottom/>
    </border>
    <border>
      <left style="thin"/>
      <right style="thin"/>
      <top style="thin"/>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color indexed="63"/>
      </left>
      <right style="thin"/>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2"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94" fillId="29"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9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9" fillId="21" borderId="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7" applyNumberFormat="0" applyFill="0" applyAlignment="0" applyProtection="0"/>
    <xf numFmtId="0" fontId="93" fillId="0" borderId="8" applyNumberFormat="0" applyFill="0" applyAlignment="0" applyProtection="0"/>
    <xf numFmtId="0" fontId="104" fillId="0" borderId="9" applyNumberFormat="0" applyFill="0" applyAlignment="0" applyProtection="0"/>
  </cellStyleXfs>
  <cellXfs count="611">
    <xf numFmtId="0" fontId="0" fillId="0" borderId="0" xfId="0" applyFont="1" applyAlignment="1">
      <alignment/>
    </xf>
    <xf numFmtId="0" fontId="105" fillId="33" borderId="10" xfId="0" applyFont="1" applyFill="1" applyBorder="1" applyAlignment="1">
      <alignment horizontal="center" vertical="center" wrapText="1"/>
    </xf>
    <xf numFmtId="196" fontId="105" fillId="33" borderId="10" xfId="51" applyNumberFormat="1" applyFont="1" applyFill="1" applyBorder="1" applyAlignment="1">
      <alignment horizontal="center" vertical="center" wrapText="1"/>
    </xf>
    <xf numFmtId="14" fontId="105" fillId="33" borderId="10" xfId="0" applyNumberFormat="1" applyFont="1" applyFill="1" applyBorder="1" applyAlignment="1">
      <alignment horizontal="center" vertical="center" wrapText="1"/>
    </xf>
    <xf numFmtId="0" fontId="106" fillId="0" borderId="10" xfId="0" applyFont="1" applyBorder="1" applyAlignment="1">
      <alignment horizontal="center" vertical="center" wrapText="1"/>
    </xf>
    <xf numFmtId="0" fontId="105" fillId="0" borderId="10" xfId="0" applyFont="1" applyBorder="1" applyAlignment="1">
      <alignment horizontal="center" vertical="center" wrapText="1"/>
    </xf>
    <xf numFmtId="0" fontId="105" fillId="33" borderId="0" xfId="0" applyFont="1" applyFill="1" applyAlignment="1">
      <alignment/>
    </xf>
    <xf numFmtId="14" fontId="107" fillId="33" borderId="10" xfId="46" applyNumberFormat="1" applyFont="1" applyFill="1" applyBorder="1" applyAlignment="1" applyProtection="1">
      <alignment horizontal="center" vertical="center" wrapText="1"/>
      <protection/>
    </xf>
    <xf numFmtId="0" fontId="105" fillId="0" borderId="0" xfId="0" applyFont="1" applyAlignment="1">
      <alignment/>
    </xf>
    <xf numFmtId="0" fontId="105" fillId="0" borderId="10" xfId="0" applyFont="1" applyBorder="1" applyAlignment="1">
      <alignment horizontal="center" vertical="center"/>
    </xf>
    <xf numFmtId="196" fontId="105" fillId="0" borderId="10" xfId="51" applyNumberFormat="1" applyFont="1" applyBorder="1" applyAlignment="1">
      <alignment/>
    </xf>
    <xf numFmtId="0" fontId="105" fillId="0" borderId="0" xfId="0" applyFont="1" applyAlignment="1">
      <alignment wrapText="1"/>
    </xf>
    <xf numFmtId="0" fontId="0" fillId="0" borderId="0" xfId="0" applyAlignment="1">
      <alignment wrapText="1"/>
    </xf>
    <xf numFmtId="0" fontId="2" fillId="33" borderId="11" xfId="0" applyFont="1" applyFill="1" applyBorder="1" applyAlignment="1">
      <alignment horizontal="center" vertical="center" wrapText="1"/>
    </xf>
    <xf numFmtId="0" fontId="104"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wrapText="1"/>
    </xf>
    <xf numFmtId="0" fontId="0" fillId="0" borderId="18" xfId="0" applyBorder="1" applyAlignment="1">
      <alignment horizontal="center"/>
    </xf>
    <xf numFmtId="0" fontId="108" fillId="0" borderId="10" xfId="0" applyFont="1" applyBorder="1" applyAlignment="1">
      <alignment vertical="top" wrapText="1"/>
    </xf>
    <xf numFmtId="196" fontId="108" fillId="0" borderId="10" xfId="51" applyNumberFormat="1" applyFont="1" applyBorder="1" applyAlignment="1">
      <alignment vertical="top" wrapText="1"/>
    </xf>
    <xf numFmtId="0" fontId="108" fillId="0" borderId="13" xfId="0" applyFont="1" applyBorder="1" applyAlignment="1">
      <alignment vertical="top" wrapText="1"/>
    </xf>
    <xf numFmtId="0" fontId="108" fillId="0" borderId="13" xfId="0" applyFont="1" applyBorder="1" applyAlignment="1">
      <alignment horizontal="justify" vertical="top" wrapText="1"/>
    </xf>
    <xf numFmtId="0" fontId="108" fillId="0" borderId="14" xfId="0" applyFont="1" applyBorder="1" applyAlignment="1">
      <alignment vertical="top" wrapText="1"/>
    </xf>
    <xf numFmtId="0" fontId="108" fillId="0" borderId="19" xfId="0" applyFont="1" applyBorder="1" applyAlignment="1">
      <alignment vertical="top" wrapText="1"/>
    </xf>
    <xf numFmtId="196" fontId="108" fillId="0" borderId="19" xfId="0" applyNumberFormat="1" applyFont="1" applyBorder="1" applyAlignment="1">
      <alignment vertical="top" wrapText="1"/>
    </xf>
    <xf numFmtId="0" fontId="108" fillId="0" borderId="15" xfId="0" applyFont="1" applyBorder="1" applyAlignment="1">
      <alignment horizontal="center" vertical="top" wrapText="1"/>
    </xf>
    <xf numFmtId="0" fontId="108" fillId="0" borderId="16" xfId="0" applyFont="1" applyBorder="1" applyAlignment="1">
      <alignment horizontal="center" vertical="top" wrapText="1"/>
    </xf>
    <xf numFmtId="0" fontId="109" fillId="0" borderId="11" xfId="0" applyFont="1" applyBorder="1" applyAlignment="1">
      <alignment horizontal="center" vertical="top" wrapText="1"/>
    </xf>
    <xf numFmtId="0" fontId="109" fillId="0" borderId="20" xfId="0" applyFont="1" applyBorder="1" applyAlignment="1">
      <alignment horizontal="center" vertical="top" wrapText="1"/>
    </xf>
    <xf numFmtId="0" fontId="109" fillId="0" borderId="12" xfId="0" applyFont="1" applyBorder="1" applyAlignment="1">
      <alignment horizontal="center" vertical="top" wrapText="1"/>
    </xf>
    <xf numFmtId="0" fontId="104" fillId="0" borderId="0" xfId="0" applyFont="1" applyAlignment="1">
      <alignment/>
    </xf>
    <xf numFmtId="0" fontId="106" fillId="33" borderId="10" xfId="0" applyFont="1" applyFill="1" applyBorder="1" applyAlignment="1">
      <alignment horizontal="center" vertical="center" wrapText="1"/>
    </xf>
    <xf numFmtId="0" fontId="105" fillId="0" borderId="10" xfId="0" applyFont="1" applyBorder="1" applyAlignment="1">
      <alignment/>
    </xf>
    <xf numFmtId="0" fontId="2" fillId="33" borderId="10" xfId="0" applyFont="1" applyFill="1" applyBorder="1" applyAlignment="1">
      <alignment horizontal="center" vertical="center" wrapText="1"/>
    </xf>
    <xf numFmtId="196" fontId="2" fillId="33" borderId="10" xfId="51" applyNumberFormat="1" applyFont="1" applyFill="1" applyBorder="1" applyAlignment="1">
      <alignment horizontal="center" vertical="center" wrapText="1"/>
    </xf>
    <xf numFmtId="0" fontId="2" fillId="33" borderId="10" xfId="0" applyFont="1" applyFill="1" applyBorder="1" applyAlignment="1">
      <alignment/>
    </xf>
    <xf numFmtId="0" fontId="2" fillId="33" borderId="0" xfId="0" applyFont="1" applyFill="1" applyAlignment="1">
      <alignment/>
    </xf>
    <xf numFmtId="0" fontId="107" fillId="0" borderId="10" xfId="46" applyNumberFormat="1" applyFont="1" applyBorder="1" applyAlignment="1" applyProtection="1">
      <alignment wrapText="1"/>
      <protection/>
    </xf>
    <xf numFmtId="14" fontId="95" fillId="33" borderId="10" xfId="46" applyNumberFormat="1" applyFill="1" applyBorder="1" applyAlignment="1" applyProtection="1">
      <alignment horizontal="center" vertical="center" wrapText="1"/>
      <protection/>
    </xf>
    <xf numFmtId="0" fontId="95" fillId="33" borderId="10" xfId="46" applyFill="1" applyBorder="1" applyAlignment="1" applyProtection="1">
      <alignment horizontal="center" vertical="center" wrapText="1"/>
      <protection/>
    </xf>
    <xf numFmtId="0" fontId="95" fillId="0" borderId="10" xfId="46" applyBorder="1" applyAlignment="1" applyProtection="1">
      <alignment vertical="center" wrapText="1"/>
      <protection/>
    </xf>
    <xf numFmtId="0" fontId="5" fillId="33" borderId="10" xfId="0" applyFont="1" applyFill="1" applyBorder="1" applyAlignment="1">
      <alignment horizontal="center" vertical="center" wrapText="1"/>
    </xf>
    <xf numFmtId="0" fontId="110" fillId="33" borderId="10" xfId="0" applyFont="1" applyFill="1" applyBorder="1" applyAlignment="1">
      <alignment horizontal="center" vertical="center" wrapText="1"/>
    </xf>
    <xf numFmtId="0" fontId="110" fillId="0" borderId="10" xfId="0" applyFont="1" applyBorder="1" applyAlignment="1">
      <alignment wrapText="1"/>
    </xf>
    <xf numFmtId="0" fontId="95" fillId="0" borderId="10" xfId="46" applyBorder="1" applyAlignment="1" applyProtection="1">
      <alignment wrapText="1"/>
      <protection/>
    </xf>
    <xf numFmtId="0" fontId="110" fillId="0" borderId="10" xfId="0" applyFont="1" applyBorder="1" applyAlignment="1">
      <alignment horizontal="center" vertical="center" wrapText="1"/>
    </xf>
    <xf numFmtId="0" fontId="110" fillId="0" borderId="10" xfId="0" applyFont="1" applyBorder="1" applyAlignment="1">
      <alignment vertical="center" wrapText="1"/>
    </xf>
    <xf numFmtId="0" fontId="110" fillId="0" borderId="10" xfId="0" applyFont="1" applyBorder="1" applyAlignment="1">
      <alignment/>
    </xf>
    <xf numFmtId="0" fontId="95" fillId="0" borderId="10" xfId="46" applyNumberFormat="1" applyBorder="1" applyAlignment="1" applyProtection="1">
      <alignment wrapText="1"/>
      <protection/>
    </xf>
    <xf numFmtId="0" fontId="105" fillId="0" borderId="0" xfId="0" applyFont="1" applyAlignment="1">
      <alignment horizontal="center" vertical="center" wrapText="1"/>
    </xf>
    <xf numFmtId="0" fontId="2" fillId="33" borderId="10" xfId="0" applyFont="1" applyFill="1" applyBorder="1" applyAlignment="1">
      <alignment horizontal="left" vertical="center" wrapText="1"/>
    </xf>
    <xf numFmtId="0" fontId="105" fillId="0" borderId="0" xfId="0" applyFont="1" applyAlignment="1">
      <alignment horizontal="left" vertical="center" wrapText="1"/>
    </xf>
    <xf numFmtId="0" fontId="106" fillId="0" borderId="10" xfId="0" applyFont="1" applyBorder="1" applyAlignment="1">
      <alignment horizontal="justify" vertical="center"/>
    </xf>
    <xf numFmtId="0" fontId="106" fillId="0" borderId="10" xfId="0" applyFont="1" applyBorder="1" applyAlignment="1">
      <alignment vertical="center"/>
    </xf>
    <xf numFmtId="0" fontId="106" fillId="0" borderId="0" xfId="0" applyFont="1" applyAlignment="1">
      <alignment horizontal="center" vertical="center" wrapText="1"/>
    </xf>
    <xf numFmtId="0" fontId="105" fillId="0" borderId="0" xfId="0" applyFont="1" applyAlignment="1">
      <alignment vertical="center" wrapText="1"/>
    </xf>
    <xf numFmtId="203" fontId="105" fillId="0" borderId="10" xfId="51" applyNumberFormat="1" applyFont="1" applyBorder="1" applyAlignment="1">
      <alignment vertical="center"/>
    </xf>
    <xf numFmtId="203" fontId="105" fillId="0" borderId="0" xfId="0" applyNumberFormat="1" applyFont="1" applyAlignment="1">
      <alignment vertical="center"/>
    </xf>
    <xf numFmtId="196" fontId="105" fillId="0" borderId="0" xfId="51" applyNumberFormat="1" applyFont="1" applyAlignment="1">
      <alignment vertical="center"/>
    </xf>
    <xf numFmtId="14" fontId="105" fillId="0" borderId="10" xfId="0" applyNumberFormat="1" applyFont="1" applyBorder="1" applyAlignment="1">
      <alignment horizontal="center" vertical="center"/>
    </xf>
    <xf numFmtId="0" fontId="105" fillId="0" borderId="0" xfId="0" applyFont="1" applyAlignment="1">
      <alignment horizontal="center" vertical="center"/>
    </xf>
    <xf numFmtId="203" fontId="105" fillId="0" borderId="10" xfId="0" applyNumberFormat="1" applyFont="1" applyBorder="1" applyAlignment="1">
      <alignment vertical="center"/>
    </xf>
    <xf numFmtId="196" fontId="105" fillId="0" borderId="10" xfId="51" applyNumberFormat="1" applyFont="1" applyBorder="1" applyAlignment="1">
      <alignment vertical="center"/>
    </xf>
    <xf numFmtId="0" fontId="105" fillId="0" borderId="10" xfId="0" applyFont="1" applyBorder="1" applyAlignment="1">
      <alignment wrapText="1"/>
    </xf>
    <xf numFmtId="0" fontId="105" fillId="0" borderId="21" xfId="0" applyFont="1" applyBorder="1" applyAlignment="1">
      <alignment/>
    </xf>
    <xf numFmtId="0" fontId="111" fillId="0" borderId="10" xfId="0" applyFont="1" applyBorder="1" applyAlignment="1">
      <alignment wrapText="1"/>
    </xf>
    <xf numFmtId="0" fontId="111" fillId="0" borderId="10" xfId="0" applyFont="1" applyBorder="1" applyAlignment="1">
      <alignment/>
    </xf>
    <xf numFmtId="0" fontId="105" fillId="0" borderId="10" xfId="0" applyFont="1" applyBorder="1" applyAlignment="1">
      <alignment horizontal="justify" vertical="center" wrapText="1"/>
    </xf>
    <xf numFmtId="0" fontId="105" fillId="0" borderId="0" xfId="0" applyFont="1" applyAlignment="1">
      <alignment horizontal="justify" vertical="center" wrapText="1"/>
    </xf>
    <xf numFmtId="0" fontId="110" fillId="0" borderId="10" xfId="0" applyFont="1" applyBorder="1" applyAlignment="1">
      <alignment horizontal="justify" vertical="center" wrapText="1"/>
    </xf>
    <xf numFmtId="0" fontId="111" fillId="0" borderId="10" xfId="0" applyFont="1" applyBorder="1" applyAlignment="1">
      <alignment horizontal="center" vertical="center"/>
    </xf>
    <xf numFmtId="0" fontId="112" fillId="33" borderId="10" xfId="0" applyFont="1" applyFill="1" applyBorder="1" applyAlignment="1">
      <alignment horizontal="center" vertical="center" wrapText="1"/>
    </xf>
    <xf numFmtId="0" fontId="112" fillId="0" borderId="0" xfId="0" applyFont="1" applyAlignment="1">
      <alignment/>
    </xf>
    <xf numFmtId="0" fontId="113" fillId="33" borderId="10" xfId="46" applyFont="1" applyFill="1" applyBorder="1" applyAlignment="1" applyProtection="1">
      <alignment horizontal="center" vertical="center" wrapText="1"/>
      <protection/>
    </xf>
    <xf numFmtId="0" fontId="95" fillId="0" borderId="10" xfId="46" applyBorder="1" applyAlignment="1" applyProtection="1">
      <alignment horizontal="left" vertical="center" wrapText="1"/>
      <protection/>
    </xf>
    <xf numFmtId="0" fontId="95" fillId="0" borderId="10" xfId="46" applyBorder="1" applyAlignment="1" applyProtection="1">
      <alignment horizontal="center" wrapText="1"/>
      <protection/>
    </xf>
    <xf numFmtId="185" fontId="105" fillId="0" borderId="10" xfId="51" applyFont="1" applyBorder="1" applyAlignment="1">
      <alignment vertical="center"/>
    </xf>
    <xf numFmtId="185" fontId="6" fillId="33" borderId="10" xfId="51" applyFont="1" applyFill="1" applyBorder="1" applyAlignment="1">
      <alignment horizontal="center" vertical="center" wrapText="1"/>
    </xf>
    <xf numFmtId="0" fontId="114" fillId="33" borderId="10" xfId="0" applyFont="1" applyFill="1" applyBorder="1" applyAlignment="1">
      <alignment horizontal="center" vertical="center" wrapText="1"/>
    </xf>
    <xf numFmtId="0" fontId="11" fillId="33" borderId="15" xfId="0" applyFont="1" applyFill="1" applyBorder="1" applyAlignment="1">
      <alignment wrapText="1"/>
    </xf>
    <xf numFmtId="0" fontId="12" fillId="33" borderId="10" xfId="0" applyFont="1" applyFill="1" applyBorder="1" applyAlignment="1">
      <alignment horizontal="center" wrapText="1"/>
    </xf>
    <xf numFmtId="0" fontId="13" fillId="33" borderId="15" xfId="0" applyFont="1" applyFill="1" applyBorder="1" applyAlignment="1">
      <alignment wrapText="1"/>
    </xf>
    <xf numFmtId="0" fontId="14" fillId="33" borderId="15" xfId="0" applyFont="1" applyFill="1" applyBorder="1" applyAlignment="1">
      <alignment wrapText="1"/>
    </xf>
    <xf numFmtId="0" fontId="12" fillId="33" borderId="10" xfId="0" applyFont="1" applyFill="1" applyBorder="1" applyAlignment="1">
      <alignment wrapText="1"/>
    </xf>
    <xf numFmtId="0" fontId="11" fillId="33" borderId="10" xfId="0" applyFont="1" applyFill="1" applyBorder="1" applyAlignment="1">
      <alignment wrapText="1"/>
    </xf>
    <xf numFmtId="14" fontId="14" fillId="33" borderId="10" xfId="0" applyNumberFormat="1" applyFont="1" applyFill="1" applyBorder="1" applyAlignment="1">
      <alignment wrapText="1"/>
    </xf>
    <xf numFmtId="184" fontId="11" fillId="33" borderId="10" xfId="52" applyFont="1" applyFill="1" applyBorder="1" applyAlignment="1">
      <alignment wrapText="1"/>
    </xf>
    <xf numFmtId="0" fontId="11" fillId="33" borderId="13" xfId="0" applyFont="1" applyFill="1" applyBorder="1" applyAlignment="1">
      <alignment horizontal="center" wrapText="1"/>
    </xf>
    <xf numFmtId="0" fontId="11" fillId="33" borderId="0" xfId="0" applyFont="1" applyFill="1" applyAlignment="1">
      <alignment wrapText="1"/>
    </xf>
    <xf numFmtId="0" fontId="14" fillId="33" borderId="10" xfId="0" applyFont="1" applyFill="1" applyBorder="1" applyAlignment="1">
      <alignment wrapText="1"/>
    </xf>
    <xf numFmtId="184" fontId="14" fillId="33" borderId="10" xfId="52" applyFont="1" applyFill="1" applyBorder="1" applyAlignment="1">
      <alignment wrapText="1"/>
    </xf>
    <xf numFmtId="0" fontId="13" fillId="33" borderId="10" xfId="0" applyFont="1" applyFill="1" applyBorder="1" applyAlignment="1">
      <alignment wrapText="1"/>
    </xf>
    <xf numFmtId="14" fontId="12" fillId="33" borderId="10" xfId="0" applyNumberFormat="1" applyFont="1" applyFill="1" applyBorder="1" applyAlignment="1">
      <alignment wrapText="1"/>
    </xf>
    <xf numFmtId="0" fontId="11" fillId="33" borderId="0" xfId="0" applyFont="1" applyFill="1" applyBorder="1" applyAlignment="1">
      <alignment wrapText="1"/>
    </xf>
    <xf numFmtId="185" fontId="14" fillId="33" borderId="10" xfId="51" applyFont="1" applyFill="1" applyBorder="1" applyAlignment="1">
      <alignment wrapText="1"/>
    </xf>
    <xf numFmtId="184" fontId="11" fillId="33" borderId="10" xfId="52" applyFont="1" applyFill="1" applyBorder="1" applyAlignment="1">
      <alignment horizontal="center" wrapText="1"/>
    </xf>
    <xf numFmtId="201" fontId="12" fillId="33" borderId="10" xfId="0" applyNumberFormat="1" applyFont="1" applyFill="1" applyBorder="1" applyAlignment="1">
      <alignment wrapText="1"/>
    </xf>
    <xf numFmtId="17" fontId="11" fillId="33" borderId="10" xfId="0" applyNumberFormat="1" applyFont="1" applyFill="1" applyBorder="1" applyAlignment="1">
      <alignment wrapText="1"/>
    </xf>
    <xf numFmtId="185" fontId="14" fillId="33" borderId="10" xfId="51" applyFont="1" applyFill="1" applyBorder="1" applyAlignment="1">
      <alignment/>
    </xf>
    <xf numFmtId="0" fontId="14" fillId="33" borderId="10" xfId="0" applyFont="1" applyFill="1" applyBorder="1" applyAlignment="1">
      <alignment horizontal="right" wrapText="1"/>
    </xf>
    <xf numFmtId="0" fontId="12" fillId="33" borderId="10" xfId="0" applyFont="1" applyFill="1" applyBorder="1" applyAlignment="1">
      <alignment horizontal="left" wrapText="1"/>
    </xf>
    <xf numFmtId="0" fontId="14" fillId="33" borderId="10" xfId="0" applyFont="1" applyFill="1" applyBorder="1" applyAlignment="1">
      <alignment horizontal="left" wrapText="1"/>
    </xf>
    <xf numFmtId="14" fontId="14" fillId="33" borderId="10" xfId="0" applyNumberFormat="1" applyFont="1" applyFill="1" applyBorder="1" applyAlignment="1">
      <alignment horizontal="left" wrapText="1"/>
    </xf>
    <xf numFmtId="184" fontId="14" fillId="33" borderId="10" xfId="52" applyFont="1" applyFill="1" applyBorder="1" applyAlignment="1">
      <alignment horizontal="left" wrapText="1"/>
    </xf>
    <xf numFmtId="0" fontId="13" fillId="33" borderId="10" xfId="0" applyFont="1" applyFill="1" applyBorder="1" applyAlignment="1">
      <alignment horizontal="left" wrapText="1"/>
    </xf>
    <xf numFmtId="0" fontId="11" fillId="33" borderId="10" xfId="0" applyFont="1" applyFill="1" applyBorder="1" applyAlignment="1">
      <alignment horizontal="center" wrapText="1"/>
    </xf>
    <xf numFmtId="0" fontId="15" fillId="33" borderId="0" xfId="46" applyFont="1" applyFill="1" applyAlignment="1" applyProtection="1">
      <alignment wrapText="1"/>
      <protection/>
    </xf>
    <xf numFmtId="179" fontId="14" fillId="33" borderId="10" xfId="49" applyFont="1" applyFill="1" applyBorder="1" applyAlignment="1">
      <alignment wrapText="1"/>
    </xf>
    <xf numFmtId="201" fontId="14" fillId="33" borderId="10" xfId="0" applyNumberFormat="1" applyFont="1" applyFill="1" applyBorder="1" applyAlignment="1">
      <alignment wrapText="1"/>
    </xf>
    <xf numFmtId="0" fontId="15" fillId="33" borderId="0" xfId="46" applyFont="1" applyFill="1" applyAlignment="1" applyProtection="1">
      <alignment/>
      <protection/>
    </xf>
    <xf numFmtId="0" fontId="14" fillId="33" borderId="10" xfId="0" applyFont="1" applyFill="1" applyBorder="1" applyAlignment="1">
      <alignment wrapText="1"/>
    </xf>
    <xf numFmtId="0" fontId="13" fillId="33" borderId="10" xfId="0" applyFont="1" applyFill="1" applyBorder="1" applyAlignment="1">
      <alignment wrapText="1"/>
    </xf>
    <xf numFmtId="0" fontId="11" fillId="33" borderId="19" xfId="0" applyFont="1" applyFill="1" applyBorder="1" applyAlignment="1">
      <alignment wrapText="1"/>
    </xf>
    <xf numFmtId="0" fontId="12" fillId="33" borderId="19" xfId="0" applyFont="1" applyFill="1" applyBorder="1" applyAlignment="1">
      <alignment wrapText="1"/>
    </xf>
    <xf numFmtId="0" fontId="114" fillId="0" borderId="10" xfId="0" applyFont="1" applyBorder="1" applyAlignment="1">
      <alignment horizontal="center" vertical="center" wrapText="1"/>
    </xf>
    <xf numFmtId="0" fontId="115" fillId="0" borderId="10" xfId="46" applyFont="1" applyBorder="1" applyAlignment="1" applyProtection="1">
      <alignment horizontal="center" wrapText="1"/>
      <protection/>
    </xf>
    <xf numFmtId="0" fontId="116" fillId="0" borderId="0" xfId="0" applyFont="1" applyAlignment="1">
      <alignment horizontal="center" vertical="center" wrapText="1"/>
    </xf>
    <xf numFmtId="0" fontId="61" fillId="33"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117" fillId="0" borderId="10" xfId="0" applyFont="1" applyBorder="1" applyAlignment="1">
      <alignment horizontal="center" vertical="center" wrapText="1"/>
    </xf>
    <xf numFmtId="0" fontId="118" fillId="0" borderId="10" xfId="0" applyFont="1" applyBorder="1" applyAlignment="1">
      <alignment wrapText="1"/>
    </xf>
    <xf numFmtId="0" fontId="2" fillId="0" borderId="10" xfId="0" applyNumberFormat="1" applyFont="1" applyBorder="1" applyAlignment="1">
      <alignment horizontal="left" vertical="center" wrapText="1"/>
    </xf>
    <xf numFmtId="0" fontId="119" fillId="34" borderId="10" xfId="0" applyFont="1" applyFill="1" applyBorder="1" applyAlignment="1">
      <alignment horizontal="center" vertical="center" wrapText="1"/>
    </xf>
    <xf numFmtId="0" fontId="119" fillId="0" borderId="10" xfId="0" applyFont="1" applyBorder="1" applyAlignment="1">
      <alignment horizontal="center" vertical="center"/>
    </xf>
    <xf numFmtId="0" fontId="120" fillId="34" borderId="10" xfId="0" applyFont="1" applyFill="1" applyBorder="1" applyAlignment="1">
      <alignment horizontal="center" vertical="center" wrapText="1"/>
    </xf>
    <xf numFmtId="0" fontId="119" fillId="0" borderId="10" xfId="0" applyFont="1" applyBorder="1" applyAlignment="1">
      <alignment horizontal="center" vertical="center" wrapText="1"/>
    </xf>
    <xf numFmtId="185" fontId="105" fillId="0" borderId="10" xfId="51" applyFont="1" applyBorder="1" applyAlignment="1">
      <alignment/>
    </xf>
    <xf numFmtId="0" fontId="14" fillId="0" borderId="10" xfId="0" applyFont="1" applyBorder="1" applyAlignment="1">
      <alignment horizontal="center" vertical="center"/>
    </xf>
    <xf numFmtId="0" fontId="121" fillId="0" borderId="10" xfId="0" applyFont="1" applyBorder="1" applyAlignment="1">
      <alignment horizontal="center" vertical="center"/>
    </xf>
    <xf numFmtId="0" fontId="122" fillId="0" borderId="10" xfId="0" applyFont="1" applyBorder="1" applyAlignment="1">
      <alignment vertical="center" wrapText="1"/>
    </xf>
    <xf numFmtId="0" fontId="0" fillId="0" borderId="10" xfId="0" applyFont="1" applyBorder="1" applyAlignment="1">
      <alignment horizontal="center" vertical="center"/>
    </xf>
    <xf numFmtId="0" fontId="122" fillId="0" borderId="10" xfId="0" applyFont="1" applyBorder="1" applyAlignment="1">
      <alignment/>
    </xf>
    <xf numFmtId="0" fontId="119" fillId="0" borderId="10" xfId="0" applyFont="1" applyBorder="1" applyAlignment="1">
      <alignment vertical="center"/>
    </xf>
    <xf numFmtId="0" fontId="120" fillId="0" borderId="10" xfId="0" applyFont="1" applyBorder="1" applyAlignment="1">
      <alignment horizontal="center" vertical="center" wrapText="1"/>
    </xf>
    <xf numFmtId="0" fontId="120" fillId="34" borderId="10" xfId="0" applyFont="1" applyFill="1" applyBorder="1" applyAlignment="1">
      <alignment vertical="center" wrapText="1"/>
    </xf>
    <xf numFmtId="0" fontId="119" fillId="0" borderId="10" xfId="0" applyFont="1" applyBorder="1" applyAlignment="1">
      <alignment vertical="center" wrapText="1"/>
    </xf>
    <xf numFmtId="0" fontId="17" fillId="0" borderId="10" xfId="0" applyFont="1" applyBorder="1" applyAlignment="1">
      <alignment horizontal="center" vertical="center" wrapText="1"/>
    </xf>
    <xf numFmtId="0" fontId="123" fillId="33" borderId="10" xfId="46" applyFont="1" applyFill="1" applyBorder="1" applyAlignment="1" applyProtection="1">
      <alignment horizontal="center" vertical="center" wrapText="1"/>
      <protection/>
    </xf>
    <xf numFmtId="0" fontId="5" fillId="0" borderId="10" xfId="0" applyFont="1" applyBorder="1" applyAlignment="1">
      <alignment horizontal="center" wrapText="1"/>
    </xf>
    <xf numFmtId="0" fontId="123" fillId="0" borderId="10" xfId="46" applyFont="1" applyBorder="1" applyAlignment="1" applyProtection="1">
      <alignment horizontal="center" wrapText="1"/>
      <protection/>
    </xf>
    <xf numFmtId="0" fontId="123" fillId="0" borderId="22" xfId="46" applyFont="1" applyBorder="1" applyAlignment="1" applyProtection="1">
      <alignment horizontal="center" vertical="center" wrapText="1"/>
      <protection/>
    </xf>
    <xf numFmtId="0" fontId="119" fillId="0" borderId="0" xfId="0" applyFont="1" applyAlignment="1">
      <alignment wrapText="1"/>
    </xf>
    <xf numFmtId="0" fontId="120" fillId="0" borderId="0" xfId="0" applyFont="1" applyAlignment="1">
      <alignment horizontal="justify"/>
    </xf>
    <xf numFmtId="0" fontId="118" fillId="0" borderId="10" xfId="0" applyFont="1" applyBorder="1" applyAlignment="1">
      <alignment/>
    </xf>
    <xf numFmtId="0" fontId="118" fillId="0" borderId="23" xfId="0" applyFont="1" applyBorder="1" applyAlignment="1">
      <alignment/>
    </xf>
    <xf numFmtId="0" fontId="122" fillId="0" borderId="10" xfId="0" applyFont="1" applyBorder="1" applyAlignment="1">
      <alignment wrapText="1"/>
    </xf>
    <xf numFmtId="0" fontId="122" fillId="0" borderId="0" xfId="0" applyFont="1" applyAlignment="1">
      <alignment wrapText="1"/>
    </xf>
    <xf numFmtId="0" fontId="18" fillId="0" borderId="10" xfId="0" applyFont="1" applyBorder="1" applyAlignment="1">
      <alignment wrapText="1"/>
    </xf>
    <xf numFmtId="0" fontId="19" fillId="0" borderId="10" xfId="0" applyFont="1" applyBorder="1" applyAlignment="1">
      <alignment wrapText="1"/>
    </xf>
    <xf numFmtId="0" fontId="124" fillId="0" borderId="0" xfId="0" applyNumberFormat="1" applyFont="1" applyAlignment="1">
      <alignment horizontal="center"/>
    </xf>
    <xf numFmtId="0" fontId="125" fillId="0" borderId="0" xfId="0" applyFont="1" applyAlignment="1">
      <alignment/>
    </xf>
    <xf numFmtId="0" fontId="111" fillId="0" borderId="10" xfId="0" applyFont="1" applyBorder="1" applyAlignment="1">
      <alignment horizontal="center" vertical="center" wrapText="1"/>
    </xf>
    <xf numFmtId="0" fontId="126" fillId="0" borderId="10" xfId="0" applyFont="1" applyBorder="1" applyAlignment="1">
      <alignment horizontal="center" vertical="center" wrapText="1"/>
    </xf>
    <xf numFmtId="0" fontId="111" fillId="0" borderId="10" xfId="0" applyFont="1" applyBorder="1" applyAlignment="1">
      <alignment vertical="center" wrapText="1"/>
    </xf>
    <xf numFmtId="203" fontId="111" fillId="0" borderId="10" xfId="0" applyNumberFormat="1" applyFont="1" applyBorder="1" applyAlignment="1">
      <alignment vertical="center"/>
    </xf>
    <xf numFmtId="196" fontId="111" fillId="0" borderId="10" xfId="51" applyNumberFormat="1" applyFont="1" applyBorder="1" applyAlignment="1">
      <alignment vertical="center"/>
    </xf>
    <xf numFmtId="0" fontId="111" fillId="0" borderId="0" xfId="0" applyFont="1" applyAlignment="1">
      <alignment/>
    </xf>
    <xf numFmtId="0" fontId="127" fillId="0" borderId="10" xfId="0" applyFont="1" applyBorder="1" applyAlignment="1">
      <alignment horizontal="center"/>
    </xf>
    <xf numFmtId="0" fontId="108" fillId="0" borderId="10" xfId="0" applyFont="1" applyBorder="1" applyAlignment="1">
      <alignment horizontal="center" vertical="center" wrapText="1"/>
    </xf>
    <xf numFmtId="0" fontId="128" fillId="0" borderId="0" xfId="46" applyFont="1" applyAlignment="1" applyProtection="1">
      <alignment wrapText="1"/>
      <protection/>
    </xf>
    <xf numFmtId="14" fontId="111" fillId="0" borderId="10" xfId="0" applyNumberFormat="1" applyFont="1" applyBorder="1" applyAlignment="1">
      <alignment horizontal="center" vertical="center"/>
    </xf>
    <xf numFmtId="185" fontId="0" fillId="0" borderId="10" xfId="51" applyNumberFormat="1" applyFont="1" applyBorder="1" applyAlignment="1">
      <alignment/>
    </xf>
    <xf numFmtId="0" fontId="129" fillId="0" borderId="10" xfId="0" applyFont="1" applyBorder="1" applyAlignment="1">
      <alignment wrapText="1"/>
    </xf>
    <xf numFmtId="0" fontId="129" fillId="33" borderId="10" xfId="54" applyNumberFormat="1" applyFont="1" applyFill="1" applyBorder="1" applyAlignment="1">
      <alignment horizontal="left" vertical="center" wrapText="1"/>
      <protection/>
    </xf>
    <xf numFmtId="0" fontId="129" fillId="0" borderId="10" xfId="0" applyFont="1" applyBorder="1" applyAlignment="1">
      <alignment wrapText="1"/>
    </xf>
    <xf numFmtId="0" fontId="129" fillId="0" borderId="10" xfId="0" applyFont="1" applyBorder="1" applyAlignment="1">
      <alignment horizontal="justify" vertical="center"/>
    </xf>
    <xf numFmtId="0" fontId="70" fillId="34" borderId="10" xfId="0" applyFont="1" applyFill="1" applyBorder="1" applyAlignment="1">
      <alignment horizontal="left" vertical="center" wrapText="1"/>
    </xf>
    <xf numFmtId="0" fontId="130" fillId="0" borderId="10" xfId="0" applyFont="1" applyBorder="1" applyAlignment="1">
      <alignment horizontal="justify" vertical="center"/>
    </xf>
    <xf numFmtId="0" fontId="129" fillId="0" borderId="10" xfId="0" applyFont="1" applyBorder="1" applyAlignment="1">
      <alignment vertical="center" wrapText="1"/>
    </xf>
    <xf numFmtId="0" fontId="129" fillId="0" borderId="0" xfId="0" applyFont="1" applyAlignment="1">
      <alignment wrapText="1"/>
    </xf>
    <xf numFmtId="0" fontId="120" fillId="0" borderId="10" xfId="0" applyFont="1" applyBorder="1" applyAlignment="1">
      <alignment horizontal="justify" vertical="center"/>
    </xf>
    <xf numFmtId="0" fontId="119" fillId="0" borderId="10" xfId="0" applyFont="1" applyBorder="1" applyAlignment="1">
      <alignment horizontal="justify"/>
    </xf>
    <xf numFmtId="0" fontId="119" fillId="0" borderId="10" xfId="0" applyFont="1" applyBorder="1" applyAlignment="1">
      <alignment horizontal="justify" vertical="center" wrapText="1"/>
    </xf>
    <xf numFmtId="14" fontId="110" fillId="33" borderId="10" xfId="0" applyNumberFormat="1" applyFont="1" applyFill="1" applyBorder="1" applyAlignment="1">
      <alignment horizontal="center" vertical="center" wrapText="1"/>
    </xf>
    <xf numFmtId="185" fontId="104" fillId="0" borderId="10" xfId="51" applyNumberFormat="1" applyFont="1" applyBorder="1" applyAlignment="1">
      <alignment/>
    </xf>
    <xf numFmtId="4" fontId="18" fillId="33" borderId="10" xfId="0" applyNumberFormat="1" applyFont="1" applyFill="1" applyBorder="1" applyAlignment="1">
      <alignment/>
    </xf>
    <xf numFmtId="0" fontId="11" fillId="33" borderId="13" xfId="0" applyFont="1" applyFill="1" applyBorder="1" applyAlignment="1">
      <alignment wrapText="1"/>
    </xf>
    <xf numFmtId="0" fontId="12" fillId="35" borderId="10" xfId="0" applyFont="1" applyFill="1" applyBorder="1" applyAlignment="1">
      <alignment horizontal="center" wrapText="1"/>
    </xf>
    <xf numFmtId="0" fontId="22" fillId="33" borderId="10" xfId="0" applyFont="1" applyFill="1" applyBorder="1" applyAlignment="1">
      <alignment/>
    </xf>
    <xf numFmtId="0" fontId="22" fillId="33" borderId="10" xfId="0" applyFont="1" applyFill="1" applyBorder="1" applyAlignment="1">
      <alignment wrapText="1"/>
    </xf>
    <xf numFmtId="0" fontId="14" fillId="0" borderId="0" xfId="0" applyFont="1" applyAlignment="1">
      <alignment wrapText="1"/>
    </xf>
    <xf numFmtId="0" fontId="13" fillId="0" borderId="0" xfId="0" applyFont="1" applyAlignment="1">
      <alignment wrapText="1"/>
    </xf>
    <xf numFmtId="185" fontId="14" fillId="0" borderId="0" xfId="51" applyFont="1" applyAlignment="1">
      <alignment wrapText="1"/>
    </xf>
    <xf numFmtId="0" fontId="14" fillId="0" borderId="0" xfId="0" applyFont="1" applyAlignment="1">
      <alignment horizontal="left" wrapText="1"/>
    </xf>
    <xf numFmtId="0" fontId="14" fillId="0" borderId="0" xfId="0" applyNumberFormat="1" applyFont="1" applyAlignment="1">
      <alignment wrapText="1"/>
    </xf>
    <xf numFmtId="0" fontId="14" fillId="0" borderId="10" xfId="0" applyFont="1" applyBorder="1" applyAlignment="1">
      <alignment wrapText="1"/>
    </xf>
    <xf numFmtId="0" fontId="13" fillId="0" borderId="10" xfId="0" applyFont="1" applyBorder="1" applyAlignment="1">
      <alignment wrapText="1"/>
    </xf>
    <xf numFmtId="185" fontId="14" fillId="0" borderId="10" xfId="51" applyFont="1" applyBorder="1" applyAlignment="1">
      <alignment wrapText="1"/>
    </xf>
    <xf numFmtId="0" fontId="14" fillId="0" borderId="10" xfId="0" applyFont="1" applyBorder="1" applyAlignment="1">
      <alignment horizontal="left" wrapText="1"/>
    </xf>
    <xf numFmtId="0" fontId="14" fillId="0" borderId="10" xfId="0" applyNumberFormat="1" applyFont="1" applyBorder="1" applyAlignment="1">
      <alignment wrapText="1"/>
    </xf>
    <xf numFmtId="0" fontId="14" fillId="33" borderId="0" xfId="0" applyFont="1" applyFill="1" applyAlignment="1">
      <alignment wrapText="1"/>
    </xf>
    <xf numFmtId="0" fontId="14"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3" fillId="33" borderId="10" xfId="0" applyFont="1" applyFill="1" applyBorder="1" applyAlignment="1">
      <alignment vertical="center" wrapText="1"/>
    </xf>
    <xf numFmtId="185" fontId="13" fillId="33" borderId="10" xfId="51" applyFont="1" applyFill="1" applyBorder="1" applyAlignment="1">
      <alignment vertical="center" wrapText="1"/>
    </xf>
    <xf numFmtId="0" fontId="14"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4" fillId="0" borderId="10" xfId="0" applyFont="1" applyBorder="1" applyAlignment="1">
      <alignment horizontal="justify" vertical="center" wrapText="1"/>
    </xf>
    <xf numFmtId="0" fontId="26" fillId="33" borderId="10" xfId="0" applyFont="1" applyFill="1" applyBorder="1" applyAlignment="1">
      <alignment horizontal="justify" vertical="center" wrapText="1"/>
    </xf>
    <xf numFmtId="185" fontId="14" fillId="0" borderId="10" xfId="51" applyFont="1" applyBorder="1" applyAlignment="1">
      <alignment horizontal="right" vertical="center" wrapText="1"/>
    </xf>
    <xf numFmtId="14" fontId="14" fillId="0" borderId="10" xfId="0" applyNumberFormat="1" applyFont="1" applyBorder="1" applyAlignment="1">
      <alignment horizontal="right" vertical="center" wrapText="1"/>
    </xf>
    <xf numFmtId="14" fontId="14" fillId="0" borderId="10" xfId="0" applyNumberFormat="1" applyFont="1" applyBorder="1" applyAlignment="1">
      <alignment horizontal="left" vertical="center" wrapText="1"/>
    </xf>
    <xf numFmtId="0" fontId="14" fillId="0" borderId="10" xfId="0" applyNumberFormat="1" applyFont="1" applyBorder="1" applyAlignment="1">
      <alignment horizontal="right" vertical="center" wrapText="1"/>
    </xf>
    <xf numFmtId="0" fontId="14" fillId="0" borderId="10" xfId="0" applyFont="1" applyBorder="1" applyAlignment="1">
      <alignment horizontal="right" vertical="center" wrapText="1"/>
    </xf>
    <xf numFmtId="17" fontId="14" fillId="0" borderId="10" xfId="0" applyNumberFormat="1" applyFont="1" applyBorder="1" applyAlignment="1">
      <alignment horizontal="center" vertical="center" wrapText="1"/>
    </xf>
    <xf numFmtId="0" fontId="11" fillId="33" borderId="10" xfId="0" applyFont="1" applyFill="1" applyBorder="1" applyAlignment="1">
      <alignment/>
    </xf>
    <xf numFmtId="201" fontId="14" fillId="0" borderId="10" xfId="0" applyNumberFormat="1" applyFont="1" applyBorder="1" applyAlignment="1">
      <alignment horizontal="right" vertical="center" wrapText="1"/>
    </xf>
    <xf numFmtId="20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14" fontId="14" fillId="0" borderId="10" xfId="0" applyNumberFormat="1" applyFont="1" applyBorder="1" applyAlignment="1">
      <alignment horizontal="center" vertical="center" wrapText="1"/>
    </xf>
    <xf numFmtId="0" fontId="14" fillId="0" borderId="24" xfId="0" applyFont="1" applyBorder="1" applyAlignment="1">
      <alignment horizontal="right" vertical="center" wrapText="1"/>
    </xf>
    <xf numFmtId="0" fontId="12" fillId="33" borderId="10" xfId="0" applyFont="1" applyFill="1" applyBorder="1" applyAlignment="1">
      <alignment horizontal="justify" vertical="center" wrapText="1"/>
    </xf>
    <xf numFmtId="0" fontId="14" fillId="33" borderId="10" xfId="0" applyFont="1" applyFill="1" applyBorder="1" applyAlignment="1">
      <alignment horizontal="justify" vertical="center" wrapText="1"/>
    </xf>
    <xf numFmtId="185" fontId="14" fillId="33" borderId="10" xfId="51" applyFont="1" applyFill="1" applyBorder="1" applyAlignment="1">
      <alignment horizontal="right" vertical="center" wrapText="1"/>
    </xf>
    <xf numFmtId="14" fontId="14" fillId="33" borderId="10" xfId="0" applyNumberFormat="1" applyFont="1" applyFill="1" applyBorder="1" applyAlignment="1">
      <alignment horizontal="right" vertical="center" wrapText="1"/>
    </xf>
    <xf numFmtId="14" fontId="14" fillId="33" borderId="10" xfId="0" applyNumberFormat="1" applyFont="1" applyFill="1" applyBorder="1" applyAlignment="1">
      <alignment horizontal="left" vertical="center" wrapText="1"/>
    </xf>
    <xf numFmtId="0"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0" fontId="14" fillId="33" borderId="24" xfId="0" applyFont="1" applyFill="1" applyBorder="1" applyAlignment="1">
      <alignment horizontal="right"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6" xfId="0" applyFont="1" applyBorder="1" applyAlignment="1">
      <alignment horizontal="justify" vertical="center" wrapText="1"/>
    </xf>
    <xf numFmtId="185" fontId="14" fillId="0" borderId="26" xfId="51" applyFont="1" applyBorder="1" applyAlignment="1">
      <alignment horizontal="right" vertical="center" wrapText="1"/>
    </xf>
    <xf numFmtId="14" fontId="14" fillId="0" borderId="26" xfId="0" applyNumberFormat="1" applyFont="1" applyBorder="1" applyAlignment="1">
      <alignment horizontal="right" vertical="center" wrapText="1"/>
    </xf>
    <xf numFmtId="14" fontId="14" fillId="0" borderId="26" xfId="0" applyNumberFormat="1" applyFont="1" applyBorder="1" applyAlignment="1">
      <alignment horizontal="left" vertical="center" wrapText="1"/>
    </xf>
    <xf numFmtId="0" fontId="14" fillId="0" borderId="26" xfId="0" applyNumberFormat="1" applyFont="1" applyBorder="1" applyAlignment="1">
      <alignment horizontal="right" vertical="center" wrapText="1"/>
    </xf>
    <xf numFmtId="0" fontId="14" fillId="0" borderId="26" xfId="0" applyFont="1" applyBorder="1" applyAlignment="1">
      <alignment horizontal="right" vertical="center" wrapText="1"/>
    </xf>
    <xf numFmtId="0" fontId="14" fillId="0" borderId="27" xfId="0" applyFont="1" applyBorder="1" applyAlignment="1">
      <alignment horizontal="right" vertical="center" wrapText="1"/>
    </xf>
    <xf numFmtId="0" fontId="14" fillId="0" borderId="13" xfId="0" applyFont="1" applyBorder="1" applyAlignment="1">
      <alignment horizontal="center" vertical="center" wrapText="1"/>
    </xf>
    <xf numFmtId="0" fontId="14" fillId="33" borderId="13" xfId="0" applyFont="1" applyFill="1" applyBorder="1" applyAlignment="1">
      <alignment horizontal="center" vertical="center" wrapText="1"/>
    </xf>
    <xf numFmtId="0" fontId="14" fillId="0" borderId="15" xfId="0" applyFont="1" applyBorder="1" applyAlignment="1">
      <alignment horizontal="right" vertical="center" wrapText="1"/>
    </xf>
    <xf numFmtId="0" fontId="13" fillId="0" borderId="10" xfId="0" applyFont="1" applyBorder="1" applyAlignment="1">
      <alignment horizontal="justify" vertical="center" wrapText="1"/>
    </xf>
    <xf numFmtId="0" fontId="6" fillId="33" borderId="10" xfId="0" applyFont="1" applyFill="1" applyBorder="1" applyAlignment="1">
      <alignment horizontal="justify" vertical="center" wrapText="1"/>
    </xf>
    <xf numFmtId="0" fontId="14" fillId="0" borderId="24" xfId="0" applyFont="1" applyBorder="1" applyAlignment="1">
      <alignment horizontal="center" vertical="center" wrapText="1"/>
    </xf>
    <xf numFmtId="0" fontId="14" fillId="0" borderId="14" xfId="0" applyFont="1" applyBorder="1" applyAlignment="1">
      <alignment wrapText="1"/>
    </xf>
    <xf numFmtId="0" fontId="14" fillId="0" borderId="19" xfId="0" applyFont="1" applyBorder="1" applyAlignment="1">
      <alignment horizontal="center" vertical="center" wrapText="1"/>
    </xf>
    <xf numFmtId="0" fontId="13" fillId="0" borderId="19" xfId="0" applyFont="1" applyBorder="1" applyAlignment="1">
      <alignment horizontal="justify" vertical="center" wrapText="1"/>
    </xf>
    <xf numFmtId="0" fontId="14" fillId="0" borderId="19" xfId="0" applyFont="1" applyBorder="1" applyAlignment="1">
      <alignment horizontal="justify" vertical="center" wrapText="1"/>
    </xf>
    <xf numFmtId="0" fontId="6" fillId="33" borderId="19" xfId="0" applyFont="1" applyFill="1" applyBorder="1" applyAlignment="1">
      <alignment horizontal="justify" vertical="center" wrapText="1"/>
    </xf>
    <xf numFmtId="185" fontId="14" fillId="0" borderId="19" xfId="51" applyFont="1" applyBorder="1" applyAlignment="1">
      <alignment horizontal="right" vertical="center" wrapText="1"/>
    </xf>
    <xf numFmtId="14" fontId="14" fillId="0" borderId="19" xfId="0" applyNumberFormat="1" applyFont="1" applyBorder="1" applyAlignment="1">
      <alignment horizontal="right" vertical="center" wrapText="1"/>
    </xf>
    <xf numFmtId="14" fontId="14" fillId="0" borderId="19" xfId="0" applyNumberFormat="1" applyFont="1" applyBorder="1" applyAlignment="1">
      <alignment horizontal="left" vertical="center" wrapText="1"/>
    </xf>
    <xf numFmtId="0" fontId="14" fillId="0" borderId="19" xfId="0" applyNumberFormat="1" applyFont="1" applyBorder="1" applyAlignment="1">
      <alignment horizontal="right" vertical="center" wrapText="1"/>
    </xf>
    <xf numFmtId="0" fontId="14" fillId="0" borderId="19" xfId="0" applyFont="1" applyBorder="1" applyAlignment="1">
      <alignment horizontal="right" vertical="center" wrapText="1"/>
    </xf>
    <xf numFmtId="0" fontId="11" fillId="33" borderId="28" xfId="0" applyFont="1" applyFill="1" applyBorder="1" applyAlignment="1">
      <alignment wrapText="1"/>
    </xf>
    <xf numFmtId="0" fontId="11" fillId="36" borderId="0" xfId="0" applyFont="1" applyFill="1" applyAlignment="1">
      <alignment wrapText="1"/>
    </xf>
    <xf numFmtId="0" fontId="22" fillId="0" borderId="10" xfId="0" applyFont="1" applyBorder="1" applyAlignment="1">
      <alignment horizontal="justify" vertical="center" wrapText="1"/>
    </xf>
    <xf numFmtId="184" fontId="14" fillId="0" borderId="10" xfId="52" applyFont="1" applyBorder="1" applyAlignment="1">
      <alignment horizontal="right" vertical="center" wrapText="1"/>
    </xf>
    <xf numFmtId="0" fontId="14" fillId="0" borderId="29" xfId="0" applyFont="1" applyBorder="1" applyAlignment="1">
      <alignment wrapText="1"/>
    </xf>
    <xf numFmtId="0" fontId="22" fillId="33" borderId="10" xfId="0" applyFont="1" applyFill="1" applyBorder="1" applyAlignment="1">
      <alignment horizontal="justify" vertical="center" wrapText="1"/>
    </xf>
    <xf numFmtId="0" fontId="11" fillId="33" borderId="0" xfId="0" applyFont="1" applyFill="1" applyAlignment="1">
      <alignment horizontal="center" wrapText="1"/>
    </xf>
    <xf numFmtId="0" fontId="125" fillId="0" borderId="10" xfId="0" applyFont="1" applyBorder="1" applyAlignment="1">
      <alignment horizontal="center" vertical="center" wrapText="1"/>
    </xf>
    <xf numFmtId="0" fontId="71" fillId="0" borderId="10" xfId="0" applyFont="1" applyBorder="1" applyAlignment="1">
      <alignment horizontal="justify" vertical="center" wrapText="1"/>
    </xf>
    <xf numFmtId="0" fontId="17" fillId="33" borderId="10" xfId="0" applyFont="1" applyFill="1" applyBorder="1" applyAlignment="1">
      <alignment horizontal="justify" vertical="center" wrapText="1"/>
    </xf>
    <xf numFmtId="0" fontId="14" fillId="0" borderId="0" xfId="0" applyFont="1" applyBorder="1" applyAlignment="1">
      <alignment wrapText="1"/>
    </xf>
    <xf numFmtId="0" fontId="105" fillId="0" borderId="10" xfId="0" applyFont="1" applyBorder="1" applyAlignment="1">
      <alignment horizontal="left" vertical="center"/>
    </xf>
    <xf numFmtId="0" fontId="125" fillId="0" borderId="10" xfId="0" applyFont="1" applyBorder="1" applyAlignment="1">
      <alignment horizontal="left" vertical="center"/>
    </xf>
    <xf numFmtId="0" fontId="125" fillId="0" borderId="10" xfId="0" applyFont="1" applyBorder="1" applyAlignment="1">
      <alignment horizontal="left" vertical="center" wrapText="1"/>
    </xf>
    <xf numFmtId="0" fontId="131" fillId="0" borderId="10" xfId="0" applyFont="1" applyBorder="1" applyAlignment="1">
      <alignment horizontal="center" vertical="center" wrapText="1"/>
    </xf>
    <xf numFmtId="0" fontId="28" fillId="37" borderId="10" xfId="0" applyFont="1" applyFill="1" applyBorder="1" applyAlignment="1">
      <alignment vertical="center" wrapText="1"/>
    </xf>
    <xf numFmtId="0" fontId="125" fillId="0" borderId="10" xfId="0" applyFont="1" applyBorder="1" applyAlignment="1">
      <alignment vertical="center" wrapText="1"/>
    </xf>
    <xf numFmtId="0" fontId="132" fillId="0" borderId="10" xfId="0" applyFont="1" applyBorder="1" applyAlignment="1">
      <alignment horizontal="justify" vertical="center"/>
    </xf>
    <xf numFmtId="0" fontId="133" fillId="0" borderId="10" xfId="46" applyNumberFormat="1" applyFont="1" applyBorder="1" applyAlignment="1" applyProtection="1">
      <alignment wrapText="1"/>
      <protection/>
    </xf>
    <xf numFmtId="0" fontId="132" fillId="0" borderId="10" xfId="0" applyFont="1" applyBorder="1" applyAlignment="1">
      <alignment horizontal="center" vertical="center"/>
    </xf>
    <xf numFmtId="0" fontId="28" fillId="37" borderId="10" xfId="0" applyFont="1" applyFill="1" applyBorder="1" applyAlignment="1">
      <alignment horizontal="center" vertical="center" wrapText="1"/>
    </xf>
    <xf numFmtId="0" fontId="132" fillId="0" borderId="10" xfId="0" applyFont="1" applyBorder="1" applyAlignment="1">
      <alignment wrapText="1"/>
    </xf>
    <xf numFmtId="0" fontId="114" fillId="0" borderId="10" xfId="0" applyFont="1" applyBorder="1" applyAlignment="1">
      <alignment horizontal="left" vertical="center" wrapText="1"/>
    </xf>
    <xf numFmtId="203" fontId="114" fillId="0" borderId="10" xfId="0" applyNumberFormat="1" applyFont="1" applyBorder="1" applyAlignment="1">
      <alignment horizontal="left" vertical="center"/>
    </xf>
    <xf numFmtId="14" fontId="114" fillId="0" borderId="10" xfId="0" applyNumberFormat="1" applyFont="1" applyBorder="1" applyAlignment="1">
      <alignment horizontal="left" vertical="center"/>
    </xf>
    <xf numFmtId="0" fontId="114" fillId="0" borderId="10" xfId="0" applyFont="1" applyBorder="1" applyAlignment="1">
      <alignment horizontal="left" vertical="center"/>
    </xf>
    <xf numFmtId="0" fontId="133" fillId="0" borderId="10" xfId="46" applyFont="1" applyBorder="1" applyAlignment="1" applyProtection="1">
      <alignment horizontal="left" vertical="center" wrapText="1"/>
      <protection/>
    </xf>
    <xf numFmtId="0" fontId="132" fillId="0" borderId="10" xfId="0" applyFont="1" applyBorder="1" applyAlignment="1">
      <alignment horizontal="left" vertical="center"/>
    </xf>
    <xf numFmtId="0" fontId="28" fillId="37" borderId="10" xfId="0" applyFont="1" applyFill="1" applyBorder="1" applyAlignment="1">
      <alignment horizontal="left" vertical="center" wrapText="1"/>
    </xf>
    <xf numFmtId="0" fontId="132" fillId="0" borderId="10" xfId="0" applyFont="1" applyBorder="1" applyAlignment="1">
      <alignment horizontal="left" vertical="center" wrapText="1"/>
    </xf>
    <xf numFmtId="0" fontId="95" fillId="0" borderId="10" xfId="46" applyFont="1" applyBorder="1" applyAlignment="1" applyProtection="1">
      <alignment vertical="center" wrapText="1"/>
      <protection/>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32" fillId="0" borderId="0" xfId="0" applyFont="1" applyAlignment="1">
      <alignment wrapText="1"/>
    </xf>
    <xf numFmtId="0" fontId="119" fillId="0" borderId="10" xfId="0" applyFont="1" applyBorder="1" applyAlignment="1">
      <alignment wrapText="1"/>
    </xf>
    <xf numFmtId="0" fontId="112" fillId="0" borderId="10" xfId="0" applyFont="1" applyBorder="1" applyAlignment="1">
      <alignment horizontal="center" vertical="center" wrapText="1"/>
    </xf>
    <xf numFmtId="196" fontId="112" fillId="0" borderId="10" xfId="51" applyNumberFormat="1" applyFont="1" applyBorder="1" applyAlignment="1">
      <alignment vertical="center"/>
    </xf>
    <xf numFmtId="14" fontId="112" fillId="0" borderId="10" xfId="0" applyNumberFormat="1" applyFont="1" applyBorder="1" applyAlignment="1">
      <alignment horizontal="center" vertical="center"/>
    </xf>
    <xf numFmtId="0" fontId="110" fillId="0" borderId="10" xfId="0" applyFont="1" applyBorder="1" applyAlignment="1">
      <alignment horizontal="left" vertical="center" wrapText="1"/>
    </xf>
    <xf numFmtId="0" fontId="27" fillId="0" borderId="10" xfId="0" applyFont="1" applyBorder="1" applyAlignment="1">
      <alignment horizontal="center" wrapText="1"/>
    </xf>
    <xf numFmtId="0" fontId="19" fillId="0" borderId="10" xfId="0" applyFont="1" applyBorder="1" applyAlignment="1">
      <alignment horizontal="center"/>
    </xf>
    <xf numFmtId="203" fontId="110" fillId="0" borderId="10" xfId="0" applyNumberFormat="1" applyFont="1" applyBorder="1" applyAlignment="1">
      <alignment vertical="center"/>
    </xf>
    <xf numFmtId="196" fontId="110" fillId="0" borderId="10" xfId="51" applyNumberFormat="1" applyFont="1" applyBorder="1" applyAlignment="1">
      <alignment vertical="center"/>
    </xf>
    <xf numFmtId="14" fontId="110" fillId="0" borderId="10" xfId="0" applyNumberFormat="1" applyFont="1" applyBorder="1" applyAlignment="1">
      <alignment horizontal="center" vertical="center"/>
    </xf>
    <xf numFmtId="0" fontId="2" fillId="33" borderId="10" xfId="0" applyFont="1" applyFill="1" applyBorder="1" applyAlignment="1">
      <alignment wrapText="1"/>
    </xf>
    <xf numFmtId="0" fontId="27" fillId="0" borderId="10" xfId="0" applyFont="1" applyBorder="1" applyAlignment="1">
      <alignment horizontal="center" vertical="center"/>
    </xf>
    <xf numFmtId="0" fontId="105" fillId="0" borderId="10" xfId="0" applyFont="1" applyBorder="1" applyAlignment="1">
      <alignment vertical="center"/>
    </xf>
    <xf numFmtId="0" fontId="118" fillId="0" borderId="10" xfId="0" applyFont="1" applyBorder="1" applyAlignment="1">
      <alignment horizontal="center" vertical="center"/>
    </xf>
    <xf numFmtId="0" fontId="112" fillId="0" borderId="10" xfId="0" applyFont="1" applyBorder="1" applyAlignment="1">
      <alignment vertical="center"/>
    </xf>
    <xf numFmtId="0" fontId="112" fillId="0" borderId="10" xfId="0" applyNumberFormat="1" applyFont="1" applyBorder="1" applyAlignment="1">
      <alignment vertical="center" wrapText="1"/>
    </xf>
    <xf numFmtId="0" fontId="134" fillId="0" borderId="20" xfId="0" applyFont="1" applyBorder="1" applyAlignment="1">
      <alignment horizontal="center" vertical="center" wrapText="1"/>
    </xf>
    <xf numFmtId="0" fontId="110" fillId="0" borderId="10" xfId="0" applyFont="1" applyBorder="1" applyAlignment="1">
      <alignment horizontal="left" vertical="center"/>
    </xf>
    <xf numFmtId="0" fontId="105" fillId="0" borderId="10" xfId="0" applyFont="1" applyBorder="1" applyAlignment="1">
      <alignment horizontal="left"/>
    </xf>
    <xf numFmtId="0" fontId="125" fillId="0" borderId="10" xfId="0" applyFont="1" applyBorder="1" applyAlignment="1">
      <alignment horizontal="center" vertical="center"/>
    </xf>
    <xf numFmtId="0" fontId="135" fillId="0" borderId="10" xfId="0" applyFont="1" applyBorder="1" applyAlignment="1">
      <alignment horizontal="center" vertical="center" wrapText="1"/>
    </xf>
    <xf numFmtId="0" fontId="112" fillId="0" borderId="0" xfId="0" applyFont="1" applyBorder="1" applyAlignment="1">
      <alignment horizontal="center" wrapText="1"/>
    </xf>
    <xf numFmtId="0" fontId="112" fillId="0" borderId="10" xfId="0" applyFont="1" applyBorder="1" applyAlignment="1">
      <alignment vertical="center" wrapText="1"/>
    </xf>
    <xf numFmtId="0" fontId="18" fillId="0" borderId="10" xfId="0" applyFont="1" applyBorder="1" applyAlignment="1">
      <alignment vertical="center" wrapText="1"/>
    </xf>
    <xf numFmtId="0" fontId="118" fillId="0" borderId="10" xfId="0" applyFont="1" applyBorder="1" applyAlignment="1">
      <alignment vertical="center" wrapText="1"/>
    </xf>
    <xf numFmtId="0" fontId="136" fillId="0" borderId="10" xfId="0" applyFont="1" applyBorder="1" applyAlignment="1">
      <alignment vertical="center" wrapText="1"/>
    </xf>
    <xf numFmtId="203" fontId="112" fillId="0" borderId="10" xfId="0" applyNumberFormat="1" applyFont="1" applyBorder="1" applyAlignment="1">
      <alignment vertical="center" wrapText="1"/>
    </xf>
    <xf numFmtId="196" fontId="112" fillId="0" borderId="10" xfId="51" applyNumberFormat="1" applyFont="1" applyBorder="1" applyAlignment="1">
      <alignment vertical="center" wrapText="1"/>
    </xf>
    <xf numFmtId="14" fontId="112" fillId="0" borderId="10" xfId="0" applyNumberFormat="1" applyFont="1" applyBorder="1" applyAlignment="1">
      <alignment vertical="center" wrapText="1"/>
    </xf>
    <xf numFmtId="0" fontId="112" fillId="0" borderId="0" xfId="0" applyFont="1" applyAlignment="1">
      <alignment vertical="center" wrapText="1"/>
    </xf>
    <xf numFmtId="0" fontId="14" fillId="0" borderId="30" xfId="0" applyFont="1" applyBorder="1" applyAlignment="1">
      <alignment horizontal="right" vertical="center" wrapText="1"/>
    </xf>
    <xf numFmtId="0" fontId="116" fillId="0" borderId="10" xfId="0" applyFont="1" applyBorder="1" applyAlignment="1">
      <alignment horizontal="center" vertical="center" wrapText="1"/>
    </xf>
    <xf numFmtId="0" fontId="105" fillId="0" borderId="10" xfId="0" applyFont="1" applyBorder="1" applyAlignment="1">
      <alignment vertical="center" wrapText="1"/>
    </xf>
    <xf numFmtId="0" fontId="105" fillId="0" borderId="0" xfId="0" applyFont="1" applyAlignment="1">
      <alignment horizontal="left" vertical="center" wrapText="1"/>
    </xf>
    <xf numFmtId="1" fontId="105" fillId="0" borderId="0" xfId="0" applyNumberFormat="1" applyFont="1" applyAlignment="1">
      <alignment/>
    </xf>
    <xf numFmtId="184" fontId="137" fillId="0" borderId="0" xfId="52" applyFont="1" applyAlignment="1">
      <alignment/>
    </xf>
    <xf numFmtId="184" fontId="105" fillId="33" borderId="10" xfId="52" applyFont="1" applyFill="1" applyBorder="1" applyAlignment="1">
      <alignment horizontal="center" vertical="center" wrapText="1"/>
    </xf>
    <xf numFmtId="184" fontId="105" fillId="0" borderId="10" xfId="52" applyFont="1" applyBorder="1" applyAlignment="1">
      <alignment/>
    </xf>
    <xf numFmtId="184" fontId="114" fillId="0" borderId="10" xfId="52" applyFont="1" applyBorder="1" applyAlignment="1">
      <alignment horizontal="left" vertical="center"/>
    </xf>
    <xf numFmtId="184" fontId="112" fillId="0" borderId="10" xfId="52" applyFont="1" applyBorder="1" applyAlignment="1">
      <alignment vertical="center" wrapText="1"/>
    </xf>
    <xf numFmtId="184" fontId="110" fillId="0" borderId="10" xfId="52" applyFont="1" applyBorder="1" applyAlignment="1">
      <alignment/>
    </xf>
    <xf numFmtId="184" fontId="112" fillId="0" borderId="10" xfId="52" applyFont="1" applyBorder="1" applyAlignment="1">
      <alignment vertical="center"/>
    </xf>
    <xf numFmtId="0" fontId="105" fillId="33" borderId="10" xfId="0" applyNumberFormat="1" applyFont="1" applyFill="1" applyBorder="1" applyAlignment="1">
      <alignment horizontal="center" vertical="center" wrapText="1"/>
    </xf>
    <xf numFmtId="196" fontId="106" fillId="0" borderId="0" xfId="0" applyNumberFormat="1" applyFont="1" applyAlignment="1">
      <alignment/>
    </xf>
    <xf numFmtId="196" fontId="0" fillId="0" borderId="0" xfId="0" applyNumberFormat="1" applyAlignment="1">
      <alignment/>
    </xf>
    <xf numFmtId="0" fontId="105" fillId="0" borderId="10" xfId="0" applyNumberFormat="1" applyFont="1" applyBorder="1" applyAlignment="1">
      <alignment horizontal="center"/>
    </xf>
    <xf numFmtId="0" fontId="111" fillId="0" borderId="10" xfId="0" applyNumberFormat="1" applyFont="1" applyBorder="1" applyAlignment="1">
      <alignment horizontal="center"/>
    </xf>
    <xf numFmtId="0" fontId="114" fillId="0" borderId="10" xfId="0" applyNumberFormat="1" applyFont="1" applyBorder="1" applyAlignment="1">
      <alignment horizontal="center" vertical="center"/>
    </xf>
    <xf numFmtId="0" fontId="112" fillId="0" borderId="10" xfId="0" applyNumberFormat="1" applyFont="1" applyBorder="1" applyAlignment="1">
      <alignment horizontal="center" vertical="center" wrapText="1"/>
    </xf>
    <xf numFmtId="0" fontId="110" fillId="0" borderId="10" xfId="0" applyNumberFormat="1" applyFont="1" applyBorder="1" applyAlignment="1">
      <alignment horizontal="center"/>
    </xf>
    <xf numFmtId="0" fontId="112" fillId="0" borderId="10" xfId="0" applyNumberFormat="1" applyFont="1" applyBorder="1" applyAlignment="1">
      <alignment horizontal="center" vertical="center"/>
    </xf>
    <xf numFmtId="0" fontId="105" fillId="0" borderId="21" xfId="0" applyFont="1" applyBorder="1" applyAlignment="1">
      <alignment horizontal="center" vertical="center"/>
    </xf>
    <xf numFmtId="0" fontId="110" fillId="0" borderId="0" xfId="0" applyFont="1" applyAlignment="1">
      <alignment horizontal="center" vertical="center" wrapText="1"/>
    </xf>
    <xf numFmtId="0" fontId="110" fillId="0" borderId="21" xfId="0" applyFont="1" applyBorder="1" applyAlignment="1">
      <alignment horizontal="center" vertical="center"/>
    </xf>
    <xf numFmtId="0" fontId="134" fillId="0" borderId="10" xfId="0" applyFont="1" applyBorder="1" applyAlignment="1">
      <alignment horizontal="center" vertical="center" wrapText="1"/>
    </xf>
    <xf numFmtId="0" fontId="138" fillId="34" borderId="23" xfId="0" applyFont="1" applyFill="1" applyBorder="1" applyAlignment="1">
      <alignment horizontal="center" vertical="center" wrapText="1"/>
    </xf>
    <xf numFmtId="0" fontId="12" fillId="33" borderId="10" xfId="0" applyFont="1" applyFill="1" applyBorder="1" applyAlignment="1">
      <alignment horizontal="left" vertical="center" wrapText="1"/>
    </xf>
    <xf numFmtId="185" fontId="11" fillId="33" borderId="10" xfId="51" applyFont="1" applyFill="1" applyBorder="1" applyAlignment="1">
      <alignment horizontal="center" vertical="center" wrapText="1"/>
    </xf>
    <xf numFmtId="196" fontId="12" fillId="33" borderId="10" xfId="51" applyNumberFormat="1"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xf>
    <xf numFmtId="0" fontId="12" fillId="0" borderId="10" xfId="0" applyNumberFormat="1" applyFont="1" applyBorder="1" applyAlignment="1">
      <alignment horizontal="left" vertical="center" wrapText="1"/>
    </xf>
    <xf numFmtId="0" fontId="111" fillId="33" borderId="10" xfId="0" applyFont="1" applyFill="1" applyBorder="1" applyAlignment="1">
      <alignment horizontal="center" vertical="center" wrapText="1"/>
    </xf>
    <xf numFmtId="0" fontId="119" fillId="33" borderId="10" xfId="0" applyFont="1" applyFill="1" applyBorder="1" applyAlignment="1">
      <alignment horizontal="center" vertical="center" wrapText="1"/>
    </xf>
    <xf numFmtId="0" fontId="134" fillId="33" borderId="10" xfId="0" applyFont="1" applyFill="1" applyBorder="1" applyAlignment="1">
      <alignment horizontal="center" vertical="center" wrapText="1"/>
    </xf>
    <xf numFmtId="0" fontId="108" fillId="33" borderId="10" xfId="0" applyFont="1" applyFill="1" applyBorder="1" applyAlignment="1">
      <alignment horizontal="center" vertical="center" wrapText="1"/>
    </xf>
    <xf numFmtId="185" fontId="111" fillId="0" borderId="10" xfId="51" applyFont="1" applyBorder="1" applyAlignment="1">
      <alignment vertical="center"/>
    </xf>
    <xf numFmtId="196" fontId="108" fillId="33" borderId="10" xfId="51" applyNumberFormat="1" applyFont="1" applyFill="1" applyBorder="1" applyAlignment="1">
      <alignment horizontal="center" vertical="center" wrapText="1"/>
    </xf>
    <xf numFmtId="14" fontId="108" fillId="33" borderId="10" xfId="0" applyNumberFormat="1" applyFont="1" applyFill="1" applyBorder="1" applyAlignment="1">
      <alignment horizontal="center" vertical="center" wrapText="1"/>
    </xf>
    <xf numFmtId="0" fontId="108" fillId="33" borderId="10" xfId="0" applyNumberFormat="1" applyFont="1" applyFill="1" applyBorder="1" applyAlignment="1">
      <alignment horizontal="center" vertical="center" wrapText="1"/>
    </xf>
    <xf numFmtId="14" fontId="95" fillId="33" borderId="10" xfId="46" applyNumberFormat="1" applyFont="1" applyFill="1" applyBorder="1" applyAlignment="1" applyProtection="1">
      <alignment horizontal="center" vertical="center" wrapText="1"/>
      <protection/>
    </xf>
    <xf numFmtId="0" fontId="108" fillId="0" borderId="10" xfId="0" applyFont="1" applyBorder="1" applyAlignment="1">
      <alignment/>
    </xf>
    <xf numFmtId="0" fontId="95" fillId="33" borderId="10" xfId="46" applyFont="1" applyFill="1" applyBorder="1" applyAlignment="1" applyProtection="1">
      <alignment horizontal="center" vertical="center" wrapText="1"/>
      <protection/>
    </xf>
    <xf numFmtId="196" fontId="111" fillId="33" borderId="10" xfId="51" applyNumberFormat="1" applyFont="1" applyFill="1" applyBorder="1" applyAlignment="1">
      <alignment horizontal="center" vertical="center" wrapText="1"/>
    </xf>
    <xf numFmtId="14" fontId="111" fillId="33" borderId="10" xfId="0" applyNumberFormat="1" applyFont="1" applyFill="1" applyBorder="1" applyAlignment="1">
      <alignment horizontal="center" vertical="center" wrapText="1"/>
    </xf>
    <xf numFmtId="0" fontId="111" fillId="33" borderId="10" xfId="0" applyNumberFormat="1" applyFont="1" applyFill="1" applyBorder="1" applyAlignment="1">
      <alignment horizontal="center" vertical="center" wrapText="1"/>
    </xf>
    <xf numFmtId="14" fontId="139" fillId="33" borderId="10" xfId="46" applyNumberFormat="1" applyFont="1" applyFill="1" applyBorder="1" applyAlignment="1" applyProtection="1">
      <alignment horizontal="center" vertical="center" wrapText="1"/>
      <protection/>
    </xf>
    <xf numFmtId="0" fontId="95" fillId="0" borderId="10" xfId="46" applyFont="1" applyBorder="1" applyAlignment="1" applyProtection="1">
      <alignment horizontal="center" wrapText="1"/>
      <protection/>
    </xf>
    <xf numFmtId="185" fontId="111" fillId="0" borderId="10" xfId="51" applyFont="1" applyBorder="1" applyAlignment="1">
      <alignment/>
    </xf>
    <xf numFmtId="0" fontId="95" fillId="0" borderId="10" xfId="46" applyFont="1" applyBorder="1" applyAlignment="1" applyProtection="1">
      <alignment wrapText="1"/>
      <protection/>
    </xf>
    <xf numFmtId="0" fontId="95" fillId="0" borderId="10" xfId="46" applyFont="1" applyBorder="1" applyAlignment="1" applyProtection="1">
      <alignment horizontal="left" vertical="center" wrapText="1"/>
      <protection/>
    </xf>
    <xf numFmtId="185" fontId="140" fillId="0" borderId="10" xfId="51" applyFont="1" applyBorder="1" applyAlignment="1">
      <alignment/>
    </xf>
    <xf numFmtId="203" fontId="111" fillId="0" borderId="10" xfId="51" applyNumberFormat="1" applyFont="1" applyBorder="1" applyAlignment="1">
      <alignment vertical="center"/>
    </xf>
    <xf numFmtId="0" fontId="0" fillId="0" borderId="10" xfId="0" applyFont="1" applyBorder="1" applyAlignment="1">
      <alignment horizontal="center" vertical="center" wrapText="1"/>
    </xf>
    <xf numFmtId="0" fontId="139" fillId="0" borderId="10" xfId="46" applyNumberFormat="1" applyFont="1" applyBorder="1" applyAlignment="1" applyProtection="1">
      <alignment wrapText="1"/>
      <protection/>
    </xf>
    <xf numFmtId="0" fontId="141" fillId="0" borderId="10" xfId="46" applyFont="1" applyBorder="1" applyAlignment="1" applyProtection="1">
      <alignment horizontal="center" wrapText="1"/>
      <protection/>
    </xf>
    <xf numFmtId="0" fontId="134" fillId="0" borderId="10" xfId="0" applyFont="1" applyBorder="1" applyAlignment="1">
      <alignment horizontal="center" vertical="center"/>
    </xf>
    <xf numFmtId="0" fontId="95" fillId="0" borderId="10" xfId="46" applyNumberFormat="1" applyFont="1" applyBorder="1" applyAlignment="1" applyProtection="1">
      <alignment wrapText="1"/>
      <protection/>
    </xf>
    <xf numFmtId="0" fontId="31" fillId="33" borderId="10" xfId="0" applyFont="1" applyFill="1" applyBorder="1" applyAlignment="1">
      <alignment horizontal="center" vertical="center" wrapText="1"/>
    </xf>
    <xf numFmtId="0" fontId="31" fillId="0" borderId="10" xfId="0" applyFont="1" applyBorder="1" applyAlignment="1">
      <alignment horizontal="center" wrapText="1"/>
    </xf>
    <xf numFmtId="0" fontId="18" fillId="0" borderId="22" xfId="0" applyFont="1" applyBorder="1" applyAlignment="1">
      <alignment horizontal="center" vertical="center" wrapText="1"/>
    </xf>
    <xf numFmtId="0" fontId="108" fillId="0" borderId="0" xfId="0" applyFont="1" applyAlignment="1">
      <alignment horizontal="center"/>
    </xf>
    <xf numFmtId="0" fontId="95" fillId="0" borderId="23" xfId="46" applyFont="1" applyBorder="1" applyAlignment="1" applyProtection="1">
      <alignment/>
      <protection/>
    </xf>
    <xf numFmtId="207" fontId="111" fillId="0" borderId="23" xfId="51" applyNumberFormat="1" applyFont="1" applyBorder="1" applyAlignment="1">
      <alignment horizontal="center" vertical="center"/>
    </xf>
    <xf numFmtId="203" fontId="111" fillId="0" borderId="23" xfId="0" applyNumberFormat="1" applyFont="1" applyBorder="1" applyAlignment="1">
      <alignment vertical="center"/>
    </xf>
    <xf numFmtId="14" fontId="111" fillId="0" borderId="23" xfId="0" applyNumberFormat="1" applyFont="1" applyBorder="1" applyAlignment="1">
      <alignment horizontal="center" vertical="center"/>
    </xf>
    <xf numFmtId="0" fontId="111" fillId="0" borderId="23" xfId="0" applyNumberFormat="1" applyFont="1" applyBorder="1" applyAlignment="1">
      <alignment horizontal="center"/>
    </xf>
    <xf numFmtId="0" fontId="95" fillId="0" borderId="23" xfId="46" applyFont="1" applyBorder="1" applyAlignment="1" applyProtection="1">
      <alignment wrapText="1"/>
      <protection/>
    </xf>
    <xf numFmtId="0" fontId="108" fillId="0" borderId="23" xfId="0" applyFont="1" applyBorder="1" applyAlignment="1">
      <alignment horizontal="center" vertical="center" wrapText="1"/>
    </xf>
    <xf numFmtId="0" fontId="142" fillId="0" borderId="10" xfId="0" applyFont="1" applyBorder="1" applyAlignment="1">
      <alignment horizontal="center" vertical="center" wrapText="1"/>
    </xf>
    <xf numFmtId="0" fontId="11" fillId="0" borderId="0" xfId="0" applyFont="1" applyAlignment="1">
      <alignment horizontal="center"/>
    </xf>
    <xf numFmtId="207" fontId="138" fillId="0" borderId="10" xfId="0" applyNumberFormat="1" applyFont="1" applyBorder="1" applyAlignment="1">
      <alignment horizontal="center" vertical="center"/>
    </xf>
    <xf numFmtId="207" fontId="143" fillId="0" borderId="10" xfId="0" applyNumberFormat="1" applyFont="1" applyBorder="1" applyAlignment="1">
      <alignment horizontal="center" vertical="center"/>
    </xf>
    <xf numFmtId="0" fontId="143" fillId="0" borderId="10" xfId="0" applyFont="1" applyBorder="1" applyAlignment="1">
      <alignment horizontal="center" vertical="center" wrapText="1"/>
    </xf>
    <xf numFmtId="0" fontId="144" fillId="0" borderId="0" xfId="0" applyNumberFormat="1" applyFont="1" applyAlignment="1">
      <alignment horizontal="center"/>
    </xf>
    <xf numFmtId="203" fontId="132" fillId="0" borderId="10" xfId="0" applyNumberFormat="1" applyFont="1" applyBorder="1" applyAlignment="1">
      <alignment vertical="center"/>
    </xf>
    <xf numFmtId="196" fontId="132" fillId="0" borderId="10" xfId="51" applyNumberFormat="1" applyFont="1" applyBorder="1" applyAlignment="1">
      <alignment vertical="center"/>
    </xf>
    <xf numFmtId="0" fontId="132" fillId="0" borderId="10" xfId="0" applyNumberFormat="1" applyFont="1" applyBorder="1" applyAlignment="1">
      <alignment horizontal="center"/>
    </xf>
    <xf numFmtId="0" fontId="132" fillId="0" borderId="10" xfId="0" applyFont="1" applyBorder="1" applyAlignment="1">
      <alignment/>
    </xf>
    <xf numFmtId="0" fontId="131" fillId="0" borderId="10" xfId="0" applyFont="1" applyBorder="1" applyAlignment="1">
      <alignment horizontal="left" vertical="center" wrapText="1"/>
    </xf>
    <xf numFmtId="203" fontId="132" fillId="0" borderId="10" xfId="0" applyNumberFormat="1" applyFont="1" applyBorder="1" applyAlignment="1">
      <alignment horizontal="left" vertical="center"/>
    </xf>
    <xf numFmtId="196" fontId="132" fillId="0" borderId="10" xfId="51" applyNumberFormat="1" applyFont="1" applyBorder="1" applyAlignment="1">
      <alignment horizontal="left" vertical="center"/>
    </xf>
    <xf numFmtId="0" fontId="132" fillId="0" borderId="10" xfId="0" applyNumberFormat="1" applyFont="1" applyBorder="1" applyAlignment="1">
      <alignment horizontal="center" vertical="center"/>
    </xf>
    <xf numFmtId="185" fontId="132" fillId="0" borderId="10" xfId="51" applyFont="1" applyBorder="1" applyAlignment="1">
      <alignment horizontal="left" vertical="center"/>
    </xf>
    <xf numFmtId="0" fontId="138" fillId="0" borderId="10" xfId="0" applyFont="1" applyBorder="1" applyAlignment="1">
      <alignment vertical="center" wrapText="1"/>
    </xf>
    <xf numFmtId="203" fontId="108" fillId="0" borderId="10" xfId="0" applyNumberFormat="1" applyFont="1" applyBorder="1" applyAlignment="1">
      <alignment vertical="center" wrapText="1"/>
    </xf>
    <xf numFmtId="196" fontId="108" fillId="0" borderId="10" xfId="51" applyNumberFormat="1" applyFont="1" applyBorder="1" applyAlignment="1">
      <alignment vertical="center" wrapText="1"/>
    </xf>
    <xf numFmtId="0" fontId="108" fillId="0" borderId="10" xfId="0" applyNumberFormat="1" applyFont="1" applyBorder="1" applyAlignment="1">
      <alignment horizontal="center" vertical="center" wrapText="1"/>
    </xf>
    <xf numFmtId="0" fontId="108" fillId="0" borderId="10" xfId="0" applyFont="1" applyBorder="1" applyAlignment="1">
      <alignment vertical="center" wrapText="1"/>
    </xf>
    <xf numFmtId="0" fontId="31" fillId="0" borderId="10" xfId="0" applyFont="1" applyBorder="1" applyAlignment="1">
      <alignment horizontal="center" vertical="center" wrapText="1"/>
    </xf>
    <xf numFmtId="203" fontId="119" fillId="0" borderId="10" xfId="0" applyNumberFormat="1" applyFont="1" applyBorder="1" applyAlignment="1">
      <alignment vertical="center"/>
    </xf>
    <xf numFmtId="196" fontId="119" fillId="0" borderId="10" xfId="51" applyNumberFormat="1" applyFont="1" applyBorder="1" applyAlignment="1">
      <alignment vertical="center"/>
    </xf>
    <xf numFmtId="0" fontId="119" fillId="0" borderId="10" xfId="0" applyNumberFormat="1" applyFont="1" applyBorder="1" applyAlignment="1">
      <alignment horizontal="center"/>
    </xf>
    <xf numFmtId="0" fontId="119" fillId="0" borderId="10" xfId="0" applyFont="1" applyBorder="1" applyAlignment="1">
      <alignment/>
    </xf>
    <xf numFmtId="0" fontId="31" fillId="0" borderId="10" xfId="0" applyFont="1" applyBorder="1" applyAlignment="1">
      <alignment horizontal="center" vertical="center"/>
    </xf>
    <xf numFmtId="196" fontId="108" fillId="0" borderId="10" xfId="51" applyNumberFormat="1" applyFont="1" applyBorder="1" applyAlignment="1">
      <alignment vertical="center"/>
    </xf>
    <xf numFmtId="0" fontId="108" fillId="0" borderId="10" xfId="0" applyNumberFormat="1" applyFont="1" applyBorder="1" applyAlignment="1">
      <alignment horizontal="center" vertical="center"/>
    </xf>
    <xf numFmtId="0" fontId="108" fillId="0" borderId="10" xfId="0" applyNumberFormat="1" applyFont="1" applyBorder="1" applyAlignment="1">
      <alignment vertical="center" wrapText="1"/>
    </xf>
    <xf numFmtId="0" fontId="108" fillId="0" borderId="10" xfId="0" applyFont="1" applyBorder="1" applyAlignment="1">
      <alignment vertical="center"/>
    </xf>
    <xf numFmtId="0" fontId="111" fillId="0" borderId="10" xfId="0" applyFont="1" applyBorder="1" applyAlignment="1">
      <alignment vertical="center"/>
    </xf>
    <xf numFmtId="0" fontId="118" fillId="0" borderId="10" xfId="0" applyFont="1" applyBorder="1" applyAlignment="1">
      <alignment horizontal="center" wrapText="1"/>
    </xf>
    <xf numFmtId="0" fontId="108" fillId="0" borderId="10" xfId="0" applyFont="1" applyBorder="1" applyAlignment="1">
      <alignment horizontal="left" vertical="center" wrapText="1"/>
    </xf>
    <xf numFmtId="203" fontId="108" fillId="0" borderId="10" xfId="0" applyNumberFormat="1" applyFont="1" applyBorder="1" applyAlignment="1">
      <alignment horizontal="center" wrapText="1"/>
    </xf>
    <xf numFmtId="196" fontId="108" fillId="0" borderId="10" xfId="51" applyNumberFormat="1" applyFont="1" applyBorder="1" applyAlignment="1">
      <alignment horizontal="center" wrapText="1"/>
    </xf>
    <xf numFmtId="0" fontId="108" fillId="0" borderId="10" xfId="0" applyNumberFormat="1" applyFont="1" applyBorder="1" applyAlignment="1">
      <alignment horizontal="center" wrapText="1"/>
    </xf>
    <xf numFmtId="0" fontId="108" fillId="0" borderId="10" xfId="0" applyFont="1" applyBorder="1" applyAlignment="1">
      <alignment horizontal="center" wrapText="1"/>
    </xf>
    <xf numFmtId="0" fontId="108" fillId="0" borderId="10" xfId="0" applyNumberFormat="1" applyFont="1" applyBorder="1" applyAlignment="1">
      <alignment horizontal="left" vertical="center" wrapText="1"/>
    </xf>
    <xf numFmtId="203" fontId="111" fillId="0" borderId="10" xfId="0" applyNumberFormat="1" applyFont="1" applyBorder="1" applyAlignment="1">
      <alignment horizontal="center" vertical="center"/>
    </xf>
    <xf numFmtId="196" fontId="111" fillId="0" borderId="10" xfId="51" applyNumberFormat="1" applyFont="1" applyBorder="1" applyAlignment="1">
      <alignment horizontal="center" vertical="center"/>
    </xf>
    <xf numFmtId="0" fontId="111" fillId="0" borderId="10" xfId="0" applyNumberFormat="1" applyFont="1" applyBorder="1" applyAlignment="1">
      <alignment horizontal="center" vertical="center"/>
    </xf>
    <xf numFmtId="0" fontId="111" fillId="0" borderId="10" xfId="0" applyFont="1" applyBorder="1" applyAlignment="1">
      <alignment horizontal="justify" vertical="center" wrapText="1"/>
    </xf>
    <xf numFmtId="0" fontId="111" fillId="0" borderId="0" xfId="0" applyFont="1" applyAlignment="1">
      <alignment horizontal="center" vertical="center"/>
    </xf>
    <xf numFmtId="0" fontId="111" fillId="0" borderId="10" xfId="0" applyFont="1" applyBorder="1" applyAlignment="1">
      <alignment horizontal="center"/>
    </xf>
    <xf numFmtId="0" fontId="111" fillId="0" borderId="10" xfId="0" applyNumberFormat="1" applyFont="1" applyBorder="1" applyAlignment="1">
      <alignment wrapText="1"/>
    </xf>
    <xf numFmtId="0" fontId="108" fillId="0" borderId="10" xfId="0" applyFont="1" applyBorder="1" applyAlignment="1">
      <alignment horizontal="center" vertical="center"/>
    </xf>
    <xf numFmtId="0" fontId="111" fillId="0" borderId="22" xfId="0" applyFont="1" applyBorder="1" applyAlignment="1">
      <alignment horizontal="center" vertical="center" wrapText="1"/>
    </xf>
    <xf numFmtId="0" fontId="119" fillId="0" borderId="22" xfId="0" applyFont="1" applyBorder="1" applyAlignment="1">
      <alignment horizontal="center" vertical="center" wrapText="1"/>
    </xf>
    <xf numFmtId="0" fontId="134" fillId="0" borderId="23" xfId="0" applyFont="1" applyBorder="1" applyAlignment="1">
      <alignment horizontal="center" vertical="center" wrapText="1"/>
    </xf>
    <xf numFmtId="196" fontId="111" fillId="0" borderId="23" xfId="51" applyNumberFormat="1" applyFont="1" applyBorder="1" applyAlignment="1">
      <alignment vertical="center"/>
    </xf>
    <xf numFmtId="0" fontId="111" fillId="0" borderId="23" xfId="0" applyFont="1" applyBorder="1" applyAlignment="1">
      <alignment horizontal="center" vertical="center"/>
    </xf>
    <xf numFmtId="0" fontId="111" fillId="0" borderId="23" xfId="0" applyFont="1" applyBorder="1" applyAlignment="1">
      <alignment horizontal="center"/>
    </xf>
    <xf numFmtId="0" fontId="111" fillId="0" borderId="23" xfId="0" applyFont="1" applyBorder="1" applyAlignment="1">
      <alignment/>
    </xf>
    <xf numFmtId="0" fontId="111" fillId="0" borderId="23" xfId="0" applyFont="1" applyBorder="1" applyAlignment="1">
      <alignment wrapText="1"/>
    </xf>
    <xf numFmtId="0" fontId="145" fillId="0" borderId="10" xfId="0" applyFont="1" applyBorder="1" applyAlignment="1">
      <alignment horizontal="center" vertical="center" wrapText="1"/>
    </xf>
    <xf numFmtId="0" fontId="125" fillId="0" borderId="10" xfId="0" applyFont="1" applyBorder="1" applyAlignment="1">
      <alignment/>
    </xf>
    <xf numFmtId="0" fontId="95" fillId="0" borderId="10" xfId="46" applyBorder="1" applyAlignment="1" applyProtection="1">
      <alignment/>
      <protection/>
    </xf>
    <xf numFmtId="0" fontId="120" fillId="0" borderId="0" xfId="0" applyFont="1" applyAlignment="1">
      <alignment wrapText="1"/>
    </xf>
    <xf numFmtId="0" fontId="120" fillId="34" borderId="0" xfId="0" applyFont="1" applyFill="1" applyAlignment="1">
      <alignment horizontal="left" vertical="center" wrapText="1" indent="1"/>
    </xf>
    <xf numFmtId="0" fontId="120" fillId="34" borderId="10" xfId="0" applyFont="1" applyFill="1" applyBorder="1" applyAlignment="1">
      <alignment horizontal="left" vertical="center" wrapText="1" indent="1"/>
    </xf>
    <xf numFmtId="0" fontId="14" fillId="0" borderId="23" xfId="0" applyFont="1" applyBorder="1" applyAlignment="1">
      <alignment horizontal="center" vertical="center" wrapText="1"/>
    </xf>
    <xf numFmtId="0" fontId="119" fillId="0" borderId="23" xfId="0" applyFont="1" applyBorder="1" applyAlignment="1">
      <alignment vertical="center" wrapText="1"/>
    </xf>
    <xf numFmtId="0" fontId="95" fillId="0" borderId="23" xfId="46" applyFont="1" applyBorder="1" applyAlignment="1" applyProtection="1">
      <alignment vertical="center" wrapText="1"/>
      <protection/>
    </xf>
    <xf numFmtId="0" fontId="18" fillId="0" borderId="26" xfId="0" applyFont="1" applyBorder="1" applyAlignment="1">
      <alignment wrapText="1"/>
    </xf>
    <xf numFmtId="0" fontId="119" fillId="0" borderId="26" xfId="0" applyFont="1" applyBorder="1" applyAlignment="1">
      <alignment horizontal="justify" vertical="center" wrapText="1"/>
    </xf>
    <xf numFmtId="0" fontId="120" fillId="0" borderId="10" xfId="0" applyFont="1" applyBorder="1" applyAlignment="1">
      <alignment wrapText="1"/>
    </xf>
    <xf numFmtId="0" fontId="125" fillId="0" borderId="10" xfId="0" applyFont="1" applyBorder="1" applyAlignment="1">
      <alignment wrapText="1"/>
    </xf>
    <xf numFmtId="0" fontId="0" fillId="0" borderId="10" xfId="0" applyBorder="1" applyAlignment="1">
      <alignment wrapText="1"/>
    </xf>
    <xf numFmtId="0" fontId="0" fillId="0" borderId="10" xfId="0" applyBorder="1" applyAlignment="1">
      <alignment/>
    </xf>
    <xf numFmtId="0" fontId="111" fillId="0" borderId="29" xfId="0" applyFont="1" applyBorder="1" applyAlignment="1">
      <alignment vertical="center" wrapText="1"/>
    </xf>
    <xf numFmtId="0" fontId="146" fillId="0" borderId="10" xfId="0" applyFont="1" applyBorder="1" applyAlignment="1">
      <alignment/>
    </xf>
    <xf numFmtId="0" fontId="146" fillId="0" borderId="10" xfId="0" applyFont="1" applyBorder="1" applyAlignment="1">
      <alignment wrapText="1"/>
    </xf>
    <xf numFmtId="0" fontId="119" fillId="0" borderId="10" xfId="0" applyFont="1" applyBorder="1" applyAlignment="1">
      <alignment horizontal="left" vertical="center" wrapText="1"/>
    </xf>
    <xf numFmtId="0" fontId="0" fillId="0" borderId="0" xfId="0" applyAlignment="1">
      <alignment vertical="top" wrapText="1"/>
    </xf>
    <xf numFmtId="0" fontId="138" fillId="0" borderId="10" xfId="0" applyFont="1" applyBorder="1" applyAlignment="1">
      <alignment horizontal="center" vertical="center"/>
    </xf>
    <xf numFmtId="207" fontId="111" fillId="0" borderId="10" xfId="52" applyNumberFormat="1" applyFont="1" applyBorder="1" applyAlignment="1">
      <alignment/>
    </xf>
    <xf numFmtId="207" fontId="105" fillId="0" borderId="0" xfId="0" applyNumberFormat="1" applyFont="1" applyAlignment="1">
      <alignment/>
    </xf>
    <xf numFmtId="207" fontId="12" fillId="33" borderId="10" xfId="0" applyNumberFormat="1" applyFont="1" applyFill="1" applyBorder="1" applyAlignment="1">
      <alignment horizontal="center" vertical="center" wrapText="1"/>
    </xf>
    <xf numFmtId="207" fontId="108" fillId="33" borderId="10" xfId="52" applyNumberFormat="1" applyFont="1" applyFill="1" applyBorder="1" applyAlignment="1">
      <alignment horizontal="center" vertical="center" wrapText="1"/>
    </xf>
    <xf numFmtId="207" fontId="111" fillId="33" borderId="10" xfId="52" applyNumberFormat="1" applyFont="1" applyFill="1" applyBorder="1" applyAlignment="1">
      <alignment horizontal="center" vertical="center" wrapText="1"/>
    </xf>
    <xf numFmtId="207" fontId="104" fillId="0" borderId="10" xfId="0" applyNumberFormat="1" applyFont="1" applyBorder="1" applyAlignment="1">
      <alignment/>
    </xf>
    <xf numFmtId="207" fontId="145" fillId="0" borderId="0" xfId="0" applyNumberFormat="1" applyFont="1" applyAlignment="1">
      <alignment/>
    </xf>
    <xf numFmtId="207" fontId="0" fillId="0" borderId="0" xfId="0" applyNumberFormat="1" applyFont="1" applyAlignment="1">
      <alignment/>
    </xf>
    <xf numFmtId="207" fontId="111" fillId="0" borderId="23" xfId="52" applyNumberFormat="1" applyFont="1" applyBorder="1" applyAlignment="1">
      <alignment/>
    </xf>
    <xf numFmtId="207" fontId="111" fillId="0" borderId="22" xfId="52" applyNumberFormat="1" applyFont="1" applyFill="1" applyBorder="1" applyAlignment="1">
      <alignment/>
    </xf>
    <xf numFmtId="207" fontId="132" fillId="0" borderId="10" xfId="52" applyNumberFormat="1" applyFont="1" applyBorder="1" applyAlignment="1">
      <alignment/>
    </xf>
    <xf numFmtId="207" fontId="132" fillId="0" borderId="10" xfId="52" applyNumberFormat="1" applyFont="1" applyBorder="1" applyAlignment="1">
      <alignment horizontal="left" vertical="center"/>
    </xf>
    <xf numFmtId="207" fontId="108" fillId="0" borderId="10" xfId="52" applyNumberFormat="1" applyFont="1" applyBorder="1" applyAlignment="1">
      <alignment vertical="center" wrapText="1"/>
    </xf>
    <xf numFmtId="207" fontId="119" fillId="0" borderId="10" xfId="52" applyNumberFormat="1" applyFont="1" applyBorder="1" applyAlignment="1">
      <alignment/>
    </xf>
    <xf numFmtId="207" fontId="108" fillId="0" borderId="10" xfId="52" applyNumberFormat="1" applyFont="1" applyBorder="1" applyAlignment="1">
      <alignment vertical="center"/>
    </xf>
    <xf numFmtId="207" fontId="108" fillId="0" borderId="10" xfId="52" applyNumberFormat="1" applyFont="1" applyBorder="1" applyAlignment="1">
      <alignment horizontal="center" wrapText="1"/>
    </xf>
    <xf numFmtId="207" fontId="111" fillId="0" borderId="10" xfId="52" applyNumberFormat="1" applyFont="1" applyBorder="1" applyAlignment="1">
      <alignment horizontal="center" vertical="center"/>
    </xf>
    <xf numFmtId="207" fontId="111" fillId="0" borderId="10" xfId="0" applyNumberFormat="1" applyFont="1" applyBorder="1" applyAlignment="1">
      <alignment/>
    </xf>
    <xf numFmtId="207" fontId="111" fillId="0" borderId="23" xfId="0" applyNumberFormat="1" applyFont="1" applyBorder="1" applyAlignment="1">
      <alignment/>
    </xf>
    <xf numFmtId="207" fontId="105" fillId="0" borderId="10" xfId="0" applyNumberFormat="1" applyFont="1" applyBorder="1" applyAlignment="1">
      <alignment/>
    </xf>
    <xf numFmtId="185" fontId="105" fillId="0" borderId="0" xfId="51" applyFont="1" applyAlignment="1">
      <alignment/>
    </xf>
    <xf numFmtId="0" fontId="147" fillId="0" borderId="10" xfId="0" applyFont="1" applyBorder="1" applyAlignment="1">
      <alignment horizontal="center" vertical="center"/>
    </xf>
    <xf numFmtId="0" fontId="138" fillId="0" borderId="10" xfId="0" applyFont="1" applyBorder="1" applyAlignment="1">
      <alignment horizontal="center" vertical="center" wrapText="1"/>
    </xf>
    <xf numFmtId="0" fontId="118" fillId="0" borderId="10" xfId="0" applyFont="1" applyBorder="1" applyAlignment="1">
      <alignment horizontal="center" vertical="center" wrapText="1"/>
    </xf>
    <xf numFmtId="0" fontId="118" fillId="0" borderId="0" xfId="0" applyFont="1" applyAlignment="1">
      <alignment horizontal="center" vertical="center"/>
    </xf>
    <xf numFmtId="0" fontId="148" fillId="0" borderId="0" xfId="0" applyFont="1" applyAlignment="1">
      <alignment wrapText="1"/>
    </xf>
    <xf numFmtId="207" fontId="105" fillId="0" borderId="10" xfId="0" applyNumberFormat="1" applyFont="1" applyBorder="1" applyAlignment="1">
      <alignment horizontal="center" vertical="center"/>
    </xf>
    <xf numFmtId="0" fontId="149" fillId="0" borderId="0" xfId="0" applyFont="1" applyAlignment="1">
      <alignment horizontal="center" vertical="center"/>
    </xf>
    <xf numFmtId="0" fontId="111" fillId="0" borderId="10" xfId="0" applyNumberFormat="1" applyFont="1" applyBorder="1" applyAlignment="1">
      <alignment horizontal="center" vertical="center" wrapText="1"/>
    </xf>
    <xf numFmtId="0" fontId="111" fillId="0" borderId="0" xfId="0" applyNumberFormat="1" applyFont="1" applyAlignment="1">
      <alignment horizontal="center" vertical="center" wrapText="1"/>
    </xf>
    <xf numFmtId="14" fontId="111" fillId="0" borderId="10" xfId="0" applyNumberFormat="1" applyFont="1" applyBorder="1" applyAlignment="1">
      <alignment horizontal="left" vertical="center"/>
    </xf>
    <xf numFmtId="14" fontId="111" fillId="0" borderId="10" xfId="0" applyNumberFormat="1" applyFont="1" applyBorder="1" applyAlignment="1">
      <alignment vertical="center" wrapText="1"/>
    </xf>
    <xf numFmtId="14" fontId="111" fillId="0" borderId="10" xfId="0" applyNumberFormat="1" applyFont="1" applyBorder="1" applyAlignment="1">
      <alignment horizontal="center" wrapText="1"/>
    </xf>
    <xf numFmtId="0" fontId="105" fillId="0" borderId="0" xfId="0" applyNumberFormat="1" applyFont="1" applyAlignment="1">
      <alignment horizontal="center" vertical="center" wrapText="1"/>
    </xf>
    <xf numFmtId="0" fontId="12" fillId="33" borderId="10" xfId="0" applyNumberFormat="1" applyFont="1" applyFill="1" applyBorder="1" applyAlignment="1">
      <alignment horizontal="center" vertical="center" wrapText="1"/>
    </xf>
    <xf numFmtId="0" fontId="138" fillId="34" borderId="23" xfId="0" applyNumberFormat="1" applyFont="1" applyFill="1" applyBorder="1" applyAlignment="1">
      <alignment horizontal="center" vertical="center" wrapText="1"/>
    </xf>
    <xf numFmtId="0" fontId="108" fillId="0" borderId="23" xfId="0" applyNumberFormat="1" applyFont="1" applyBorder="1" applyAlignment="1">
      <alignment horizontal="center" vertical="center" wrapText="1"/>
    </xf>
    <xf numFmtId="0" fontId="105" fillId="0" borderId="10" xfId="0"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184" fontId="111" fillId="35" borderId="10" xfId="52" applyFont="1" applyFill="1" applyBorder="1" applyAlignment="1">
      <alignment horizontal="center" vertical="center" wrapText="1"/>
    </xf>
    <xf numFmtId="184" fontId="111" fillId="35" borderId="10" xfId="52" applyFont="1" applyFill="1" applyBorder="1" applyAlignment="1">
      <alignment/>
    </xf>
    <xf numFmtId="184" fontId="111" fillId="35" borderId="23" xfId="52" applyFont="1" applyFill="1" applyBorder="1" applyAlignment="1">
      <alignment/>
    </xf>
    <xf numFmtId="196" fontId="0" fillId="35" borderId="10" xfId="0" applyNumberFormat="1" applyFont="1" applyFill="1" applyBorder="1" applyAlignment="1">
      <alignment/>
    </xf>
    <xf numFmtId="184" fontId="111" fillId="35" borderId="10" xfId="52" applyFont="1" applyFill="1" applyBorder="1" applyAlignment="1">
      <alignment horizontal="left" vertical="center"/>
    </xf>
    <xf numFmtId="196" fontId="145" fillId="35" borderId="0" xfId="0" applyNumberFormat="1" applyFont="1" applyFill="1" applyAlignment="1">
      <alignment/>
    </xf>
    <xf numFmtId="184" fontId="111" fillId="35" borderId="10" xfId="52" applyFont="1" applyFill="1" applyBorder="1" applyAlignment="1">
      <alignment vertical="center" wrapText="1"/>
    </xf>
    <xf numFmtId="184" fontId="111" fillId="35" borderId="10" xfId="52" applyFont="1" applyFill="1" applyBorder="1" applyAlignment="1">
      <alignment vertical="center"/>
    </xf>
    <xf numFmtId="184" fontId="111" fillId="35" borderId="10" xfId="52" applyFont="1" applyFill="1" applyBorder="1" applyAlignment="1">
      <alignment horizontal="center" wrapText="1"/>
    </xf>
    <xf numFmtId="184" fontId="111" fillId="35" borderId="10" xfId="52" applyFont="1" applyFill="1" applyBorder="1" applyAlignment="1">
      <alignment horizontal="center" vertical="center"/>
    </xf>
    <xf numFmtId="0" fontId="111" fillId="35" borderId="10" xfId="0" applyFont="1" applyFill="1" applyBorder="1" applyAlignment="1">
      <alignment/>
    </xf>
    <xf numFmtId="0" fontId="111" fillId="35" borderId="23" xfId="0" applyFont="1" applyFill="1" applyBorder="1" applyAlignment="1">
      <alignment/>
    </xf>
    <xf numFmtId="0" fontId="105" fillId="35" borderId="10" xfId="0" applyFont="1" applyFill="1" applyBorder="1" applyAlignment="1">
      <alignment/>
    </xf>
    <xf numFmtId="0" fontId="145" fillId="35" borderId="10" xfId="0" applyNumberFormat="1" applyFont="1" applyFill="1" applyBorder="1" applyAlignment="1">
      <alignment horizontal="center" vertical="center" wrapText="1"/>
    </xf>
    <xf numFmtId="0" fontId="104" fillId="35" borderId="10" xfId="46" applyNumberFormat="1" applyFont="1" applyFill="1" applyBorder="1" applyAlignment="1" applyProtection="1">
      <alignment horizontal="center" vertical="center" wrapText="1"/>
      <protection/>
    </xf>
    <xf numFmtId="0" fontId="0" fillId="35" borderId="10" xfId="46" applyNumberFormat="1" applyFont="1" applyFill="1" applyBorder="1" applyAlignment="1" applyProtection="1">
      <alignment horizontal="center" vertical="center" wrapText="1"/>
      <protection/>
    </xf>
    <xf numFmtId="0" fontId="111" fillId="35" borderId="10" xfId="46" applyNumberFormat="1" applyFont="1" applyFill="1" applyBorder="1" applyAlignment="1" applyProtection="1">
      <alignment horizontal="center" vertical="center" wrapText="1"/>
      <protection/>
    </xf>
    <xf numFmtId="0" fontId="0" fillId="35" borderId="23" xfId="46" applyNumberFormat="1" applyFont="1" applyFill="1" applyBorder="1" applyAlignment="1" applyProtection="1">
      <alignment horizontal="center" vertical="center" wrapText="1"/>
      <protection/>
    </xf>
    <xf numFmtId="0" fontId="111" fillId="35" borderId="10" xfId="0" applyNumberFormat="1" applyFont="1" applyFill="1" applyBorder="1" applyAlignment="1">
      <alignment horizontal="center" vertical="center" wrapText="1"/>
    </xf>
    <xf numFmtId="0" fontId="131" fillId="35" borderId="10" xfId="46" applyNumberFormat="1" applyFont="1" applyFill="1" applyBorder="1" applyAlignment="1" applyProtection="1">
      <alignment horizontal="center" vertical="center" wrapText="1"/>
      <protection/>
    </xf>
    <xf numFmtId="0" fontId="132" fillId="35" borderId="10" xfId="0" applyNumberFormat="1" applyFont="1" applyFill="1" applyBorder="1" applyAlignment="1">
      <alignment horizontal="center" vertical="center" wrapText="1"/>
    </xf>
    <xf numFmtId="0" fontId="108" fillId="35" borderId="10" xfId="0" applyNumberFormat="1" applyFont="1" applyFill="1" applyBorder="1" applyAlignment="1">
      <alignment horizontal="center" vertical="center" wrapText="1"/>
    </xf>
    <xf numFmtId="0" fontId="119" fillId="35" borderId="10" xfId="0" applyNumberFormat="1" applyFont="1" applyFill="1" applyBorder="1" applyAlignment="1">
      <alignment horizontal="center" vertical="center" wrapText="1"/>
    </xf>
    <xf numFmtId="0" fontId="108" fillId="35" borderId="10" xfId="46" applyNumberFormat="1" applyFont="1" applyFill="1" applyBorder="1" applyAlignment="1" applyProtection="1">
      <alignment horizontal="center" vertical="center" wrapText="1"/>
      <protection/>
    </xf>
    <xf numFmtId="0" fontId="111" fillId="35" borderId="23" xfId="0" applyNumberFormat="1" applyFont="1" applyFill="1" applyBorder="1" applyAlignment="1">
      <alignment horizontal="center" vertical="center" wrapText="1"/>
    </xf>
    <xf numFmtId="185" fontId="12" fillId="35" borderId="10" xfId="51" applyFont="1" applyFill="1" applyBorder="1" applyAlignment="1">
      <alignment horizontal="center" vertical="center" wrapText="1"/>
    </xf>
    <xf numFmtId="185" fontId="111" fillId="35" borderId="10" xfId="51" applyFont="1" applyFill="1" applyBorder="1" applyAlignment="1">
      <alignment horizontal="center" vertical="center" wrapText="1"/>
    </xf>
    <xf numFmtId="185" fontId="104" fillId="35" borderId="0" xfId="51" applyFont="1" applyFill="1" applyAlignment="1">
      <alignment/>
    </xf>
    <xf numFmtId="185" fontId="145" fillId="35" borderId="0" xfId="51" applyFont="1" applyFill="1" applyAlignment="1">
      <alignment/>
    </xf>
    <xf numFmtId="185" fontId="111" fillId="35" borderId="10" xfId="51" applyFont="1" applyFill="1" applyBorder="1" applyAlignment="1">
      <alignment/>
    </xf>
    <xf numFmtId="185" fontId="0" fillId="35" borderId="0" xfId="51" applyFont="1" applyFill="1" applyAlignment="1">
      <alignment/>
    </xf>
    <xf numFmtId="185" fontId="111" fillId="35" borderId="23" xfId="51" applyFont="1" applyFill="1" applyBorder="1" applyAlignment="1">
      <alignment/>
    </xf>
    <xf numFmtId="185" fontId="111" fillId="35" borderId="22" xfId="51" applyFont="1" applyFill="1" applyBorder="1" applyAlignment="1">
      <alignment/>
    </xf>
    <xf numFmtId="185" fontId="111" fillId="35" borderId="10" xfId="51" applyFont="1" applyFill="1" applyBorder="1" applyAlignment="1">
      <alignment horizontal="left" vertical="center"/>
    </xf>
    <xf numFmtId="185" fontId="111" fillId="35" borderId="10" xfId="51" applyFont="1" applyFill="1" applyBorder="1" applyAlignment="1">
      <alignment vertical="center" wrapText="1"/>
    </xf>
    <xf numFmtId="185" fontId="111" fillId="35" borderId="10" xfId="51" applyFont="1" applyFill="1" applyBorder="1" applyAlignment="1">
      <alignment vertical="center"/>
    </xf>
    <xf numFmtId="185" fontId="111" fillId="35" borderId="10" xfId="51" applyFont="1" applyFill="1" applyBorder="1" applyAlignment="1">
      <alignment horizontal="center" wrapText="1"/>
    </xf>
    <xf numFmtId="185" fontId="111" fillId="35" borderId="10" xfId="51" applyFont="1" applyFill="1" applyBorder="1" applyAlignment="1">
      <alignment horizontal="center" vertical="center"/>
    </xf>
    <xf numFmtId="185" fontId="105" fillId="35" borderId="10" xfId="51" applyFont="1" applyFill="1" applyBorder="1" applyAlignment="1">
      <alignment/>
    </xf>
    <xf numFmtId="0" fontId="13" fillId="0" borderId="26" xfId="0" applyFont="1" applyBorder="1" applyAlignment="1">
      <alignment horizontal="justify" vertical="center" wrapText="1"/>
    </xf>
    <xf numFmtId="0" fontId="6" fillId="33" borderId="26" xfId="0" applyFont="1" applyFill="1" applyBorder="1" applyAlignment="1">
      <alignment horizontal="justify" vertical="center" wrapText="1"/>
    </xf>
    <xf numFmtId="0" fontId="11" fillId="33" borderId="29" xfId="0" applyFont="1" applyFill="1" applyBorder="1" applyAlignment="1">
      <alignment wrapText="1"/>
    </xf>
    <xf numFmtId="0" fontId="14" fillId="0" borderId="29" xfId="0" applyFont="1" applyBorder="1" applyAlignment="1">
      <alignment horizontal="center" vertical="center" wrapText="1"/>
    </xf>
    <xf numFmtId="207" fontId="138" fillId="0" borderId="10" xfId="52" applyNumberFormat="1" applyFont="1" applyBorder="1" applyAlignment="1">
      <alignment/>
    </xf>
    <xf numFmtId="185" fontId="140" fillId="35" borderId="0" xfId="51" applyFont="1" applyFill="1" applyAlignment="1">
      <alignment/>
    </xf>
    <xf numFmtId="184" fontId="140" fillId="35" borderId="10" xfId="52" applyFont="1" applyFill="1" applyBorder="1" applyAlignment="1">
      <alignment/>
    </xf>
    <xf numFmtId="0" fontId="22" fillId="35" borderId="10" xfId="0" applyFont="1" applyFill="1" applyBorder="1" applyAlignment="1">
      <alignment horizontal="justify" vertical="center" wrapText="1"/>
    </xf>
    <xf numFmtId="0" fontId="14" fillId="35" borderId="10" xfId="0" applyFont="1" applyFill="1" applyBorder="1" applyAlignment="1">
      <alignment horizontal="center" vertical="center" wrapText="1"/>
    </xf>
    <xf numFmtId="14" fontId="14" fillId="35" borderId="10" xfId="0" applyNumberFormat="1" applyFont="1" applyFill="1" applyBorder="1" applyAlignment="1">
      <alignment horizontal="right" vertical="center" wrapText="1"/>
    </xf>
    <xf numFmtId="185" fontId="14" fillId="35" borderId="10" xfId="51" applyFont="1" applyFill="1" applyBorder="1" applyAlignment="1">
      <alignment horizontal="right" vertical="center" wrapText="1"/>
    </xf>
    <xf numFmtId="0" fontId="14" fillId="0" borderId="0" xfId="0" applyFont="1" applyBorder="1" applyAlignment="1">
      <alignment horizontal="center" vertical="center" wrapText="1"/>
    </xf>
    <xf numFmtId="8" fontId="105" fillId="0" borderId="10" xfId="0" applyNumberFormat="1" applyFont="1" applyBorder="1" applyAlignment="1">
      <alignment vertical="center" wrapText="1"/>
    </xf>
    <xf numFmtId="14" fontId="105" fillId="0" borderId="10" xfId="0" applyNumberFormat="1" applyFont="1" applyBorder="1" applyAlignment="1">
      <alignment horizontal="center" vertical="center" wrapText="1"/>
    </xf>
    <xf numFmtId="185" fontId="105" fillId="0" borderId="10" xfId="51" applyFont="1" applyBorder="1" applyAlignment="1">
      <alignment wrapText="1"/>
    </xf>
    <xf numFmtId="3" fontId="145" fillId="0" borderId="23" xfId="0" applyNumberFormat="1" applyFont="1" applyBorder="1" applyAlignment="1">
      <alignment horizontal="center" vertical="center"/>
    </xf>
    <xf numFmtId="0" fontId="95" fillId="0" borderId="23" xfId="46" applyBorder="1" applyAlignment="1" applyProtection="1">
      <alignment horizontal="center" vertical="center"/>
      <protection/>
    </xf>
    <xf numFmtId="0" fontId="150" fillId="0" borderId="10" xfId="0" applyFont="1" applyBorder="1" applyAlignment="1">
      <alignment/>
    </xf>
    <xf numFmtId="0" fontId="140" fillId="0" borderId="0" xfId="0" applyFont="1" applyAlignment="1">
      <alignment wrapText="1"/>
    </xf>
    <xf numFmtId="0" fontId="149" fillId="0" borderId="10" xfId="0" applyFont="1" applyBorder="1" applyAlignment="1">
      <alignment horizontal="center" vertical="center"/>
    </xf>
    <xf numFmtId="0" fontId="136" fillId="0" borderId="0" xfId="0" applyFont="1" applyAlignment="1">
      <alignment/>
    </xf>
    <xf numFmtId="0" fontId="151" fillId="0" borderId="10" xfId="0" applyFont="1" applyBorder="1" applyAlignment="1">
      <alignment/>
    </xf>
    <xf numFmtId="0" fontId="112" fillId="0" borderId="10" xfId="0" applyFont="1" applyBorder="1" applyAlignment="1">
      <alignment/>
    </xf>
    <xf numFmtId="0" fontId="148" fillId="0" borderId="0" xfId="0" applyFont="1" applyAlignment="1">
      <alignment horizontal="justify" vertical="center"/>
    </xf>
    <xf numFmtId="0" fontId="152" fillId="0" borderId="0" xfId="0" applyFont="1" applyAlignment="1">
      <alignment/>
    </xf>
    <xf numFmtId="0" fontId="149" fillId="0" borderId="0" xfId="0" applyFont="1" applyAlignment="1">
      <alignment/>
    </xf>
    <xf numFmtId="0" fontId="9" fillId="0" borderId="0" xfId="0" applyFont="1" applyAlignment="1">
      <alignment vertical="center" wrapText="1"/>
    </xf>
    <xf numFmtId="0" fontId="105" fillId="0" borderId="11" xfId="0" applyFont="1" applyBorder="1" applyAlignment="1">
      <alignment horizontal="center"/>
    </xf>
    <xf numFmtId="0" fontId="105" fillId="0" borderId="20" xfId="0" applyFont="1" applyBorder="1" applyAlignment="1">
      <alignment horizontal="center"/>
    </xf>
    <xf numFmtId="0" fontId="105" fillId="0" borderId="13" xfId="0" applyFont="1" applyBorder="1" applyAlignment="1">
      <alignment horizontal="center"/>
    </xf>
    <xf numFmtId="0" fontId="105" fillId="0" borderId="10" xfId="0" applyFont="1" applyBorder="1" applyAlignment="1">
      <alignment horizontal="center"/>
    </xf>
    <xf numFmtId="0" fontId="105" fillId="0" borderId="14" xfId="0" applyFont="1" applyBorder="1" applyAlignment="1">
      <alignment horizontal="center"/>
    </xf>
    <xf numFmtId="0" fontId="105" fillId="0" borderId="19" xfId="0" applyFont="1" applyBorder="1" applyAlignment="1">
      <alignment horizontal="center"/>
    </xf>
    <xf numFmtId="0" fontId="145" fillId="33" borderId="11" xfId="0" applyFont="1" applyFill="1" applyBorder="1" applyAlignment="1">
      <alignment horizontal="center" vertical="center" wrapText="1"/>
    </xf>
    <xf numFmtId="0" fontId="145" fillId="33" borderId="20" xfId="0" applyFont="1" applyFill="1" applyBorder="1" applyAlignment="1">
      <alignment horizontal="center" vertical="center" wrapText="1"/>
    </xf>
    <xf numFmtId="0" fontId="145" fillId="33" borderId="12" xfId="0" applyFont="1" applyFill="1" applyBorder="1" applyAlignment="1">
      <alignment horizontal="center" vertical="center" wrapText="1"/>
    </xf>
    <xf numFmtId="0" fontId="153" fillId="0" borderId="20" xfId="0" applyFont="1" applyBorder="1" applyAlignment="1">
      <alignment horizontal="left" vertical="center" wrapText="1"/>
    </xf>
    <xf numFmtId="0" fontId="153" fillId="0" borderId="10" xfId="0" applyFont="1" applyBorder="1" applyAlignment="1">
      <alignment horizontal="left" vertical="center" wrapText="1"/>
    </xf>
    <xf numFmtId="0" fontId="105" fillId="0" borderId="0" xfId="0" applyFont="1" applyAlignment="1">
      <alignment horizontal="left" vertical="center" wrapText="1"/>
    </xf>
    <xf numFmtId="0" fontId="153" fillId="0" borderId="19" xfId="0" applyFont="1" applyBorder="1" applyAlignment="1">
      <alignment horizontal="left" vertical="center" wrapText="1"/>
    </xf>
    <xf numFmtId="0" fontId="153" fillId="0" borderId="12" xfId="0" applyFont="1" applyBorder="1" applyAlignment="1">
      <alignment horizontal="left" vertical="center" wrapText="1"/>
    </xf>
    <xf numFmtId="0" fontId="153" fillId="0" borderId="15" xfId="0" applyFont="1" applyBorder="1" applyAlignment="1">
      <alignment horizontal="left" vertical="center" wrapText="1"/>
    </xf>
    <xf numFmtId="0" fontId="153" fillId="0" borderId="16" xfId="0" applyFont="1" applyBorder="1" applyAlignment="1">
      <alignment horizontal="left" vertical="center" wrapText="1"/>
    </xf>
    <xf numFmtId="0" fontId="2" fillId="33" borderId="3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06" fillId="33" borderId="11" xfId="0" applyFont="1" applyFill="1" applyBorder="1" applyAlignment="1">
      <alignment horizontal="center" vertical="center" wrapText="1"/>
    </xf>
    <xf numFmtId="0" fontId="106" fillId="33" borderId="20" xfId="0" applyFont="1" applyFill="1" applyBorder="1" applyAlignment="1">
      <alignment horizontal="center" vertical="center" wrapText="1"/>
    </xf>
    <xf numFmtId="0" fontId="106" fillId="33" borderId="12" xfId="0" applyFont="1" applyFill="1" applyBorder="1" applyAlignment="1">
      <alignment horizontal="center" vertic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153" fillId="0" borderId="20" xfId="0" applyFont="1" applyBorder="1" applyAlignment="1">
      <alignment horizontal="left" vertical="center"/>
    </xf>
    <xf numFmtId="0" fontId="153" fillId="0" borderId="10" xfId="0" applyFont="1" applyBorder="1" applyAlignment="1">
      <alignment horizontal="left" vertical="center"/>
    </xf>
    <xf numFmtId="0" fontId="153" fillId="0" borderId="19" xfId="0" applyFont="1" applyBorder="1" applyAlignment="1">
      <alignment horizontal="left" vertical="center"/>
    </xf>
    <xf numFmtId="0" fontId="153" fillId="0" borderId="12" xfId="0" applyFont="1" applyBorder="1" applyAlignment="1">
      <alignment horizontal="left" vertical="center"/>
    </xf>
    <xf numFmtId="0" fontId="153" fillId="0" borderId="15" xfId="0" applyFont="1" applyBorder="1" applyAlignment="1">
      <alignment horizontal="left" vertical="center"/>
    </xf>
    <xf numFmtId="0" fontId="153" fillId="0" borderId="16" xfId="0" applyFont="1" applyBorder="1" applyAlignment="1">
      <alignment horizontal="left" vertical="center"/>
    </xf>
    <xf numFmtId="0" fontId="25" fillId="33" borderId="10" xfId="0" applyFont="1" applyFill="1" applyBorder="1" applyAlignment="1">
      <alignment horizontal="center" vertical="center" wrapText="1"/>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6" fillId="0" borderId="11" xfId="0" applyFont="1" applyBorder="1" applyAlignment="1">
      <alignment horizontal="center"/>
    </xf>
    <xf numFmtId="0" fontId="6" fillId="0" borderId="20"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23" xfId="0" applyFont="1" applyBorder="1" applyAlignment="1">
      <alignment horizontal="center"/>
    </xf>
    <xf numFmtId="0" fontId="23" fillId="0" borderId="20" xfId="0" applyFont="1" applyBorder="1" applyAlignment="1">
      <alignment horizontal="left" vertical="center" wrapText="1"/>
    </xf>
    <xf numFmtId="0" fontId="23" fillId="0" borderId="10" xfId="0" applyFont="1" applyBorder="1" applyAlignment="1">
      <alignment horizontal="left" vertical="center" wrapText="1"/>
    </xf>
    <xf numFmtId="0" fontId="23" fillId="0" borderId="23" xfId="0" applyFont="1" applyBorder="1" applyAlignment="1">
      <alignment horizontal="left"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24"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57150</xdr:rowOff>
    </xdr:from>
    <xdr:to>
      <xdr:col>3</xdr:col>
      <xdr:colOff>885825</xdr:colOff>
      <xdr:row>3</xdr:row>
      <xdr:rowOff>400050</xdr:rowOff>
    </xdr:to>
    <xdr:pic>
      <xdr:nvPicPr>
        <xdr:cNvPr id="1" name="17 Imagen"/>
        <xdr:cNvPicPr preferRelativeResize="1">
          <a:picLocks noChangeAspect="1"/>
        </xdr:cNvPicPr>
      </xdr:nvPicPr>
      <xdr:blipFill>
        <a:blip r:embed="rId1"/>
        <a:stretch>
          <a:fillRect/>
        </a:stretch>
      </xdr:blipFill>
      <xdr:spPr>
        <a:xfrm>
          <a:off x="114300" y="200025"/>
          <a:ext cx="34861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2</xdr:col>
      <xdr:colOff>590550</xdr:colOff>
      <xdr:row>3</xdr:row>
      <xdr:rowOff>371475</xdr:rowOff>
    </xdr:to>
    <xdr:pic>
      <xdr:nvPicPr>
        <xdr:cNvPr id="1" name="17 Imagen"/>
        <xdr:cNvPicPr preferRelativeResize="1">
          <a:picLocks noChangeAspect="1"/>
        </xdr:cNvPicPr>
      </xdr:nvPicPr>
      <xdr:blipFill>
        <a:blip r:embed="rId1"/>
        <a:stretch>
          <a:fillRect/>
        </a:stretch>
      </xdr:blipFill>
      <xdr:spPr>
        <a:xfrm>
          <a:off x="485775" y="180975"/>
          <a:ext cx="1685925" cy="1266825"/>
        </a:xfrm>
        <a:prstGeom prst="rect">
          <a:avLst/>
        </a:prstGeom>
        <a:noFill/>
        <a:ln w="9525" cmpd="sng">
          <a:noFill/>
        </a:ln>
      </xdr:spPr>
    </xdr:pic>
    <xdr:clientData/>
  </xdr:twoCellAnchor>
  <xdr:twoCellAnchor editAs="oneCell">
    <xdr:from>
      <xdr:col>0</xdr:col>
      <xdr:colOff>114300</xdr:colOff>
      <xdr:row>1</xdr:row>
      <xdr:rowOff>57150</xdr:rowOff>
    </xdr:from>
    <xdr:to>
      <xdr:col>3</xdr:col>
      <xdr:colOff>885825</xdr:colOff>
      <xdr:row>3</xdr:row>
      <xdr:rowOff>400050</xdr:rowOff>
    </xdr:to>
    <xdr:pic>
      <xdr:nvPicPr>
        <xdr:cNvPr id="2" name="17 Imagen"/>
        <xdr:cNvPicPr preferRelativeResize="1">
          <a:picLocks noChangeAspect="1"/>
        </xdr:cNvPicPr>
      </xdr:nvPicPr>
      <xdr:blipFill>
        <a:blip r:embed="rId1"/>
        <a:stretch>
          <a:fillRect/>
        </a:stretch>
      </xdr:blipFill>
      <xdr:spPr>
        <a:xfrm>
          <a:off x="114300" y="200025"/>
          <a:ext cx="3486150" cy="1276350"/>
        </a:xfrm>
        <a:prstGeom prst="rect">
          <a:avLst/>
        </a:prstGeom>
        <a:noFill/>
        <a:ln w="9525" cmpd="sng">
          <a:noFill/>
        </a:ln>
      </xdr:spPr>
    </xdr:pic>
    <xdr:clientData/>
  </xdr:twoCellAnchor>
  <xdr:twoCellAnchor editAs="oneCell">
    <xdr:from>
      <xdr:col>2</xdr:col>
      <xdr:colOff>38100</xdr:colOff>
      <xdr:row>37</xdr:row>
      <xdr:rowOff>9525</xdr:rowOff>
    </xdr:from>
    <xdr:to>
      <xdr:col>3</xdr:col>
      <xdr:colOff>828675</xdr:colOff>
      <xdr:row>37</xdr:row>
      <xdr:rowOff>895350</xdr:rowOff>
    </xdr:to>
    <xdr:pic>
      <xdr:nvPicPr>
        <xdr:cNvPr id="3" name="17 Imagen"/>
        <xdr:cNvPicPr preferRelativeResize="1">
          <a:picLocks noChangeAspect="1"/>
        </xdr:cNvPicPr>
      </xdr:nvPicPr>
      <xdr:blipFill>
        <a:blip r:embed="rId1"/>
        <a:stretch>
          <a:fillRect/>
        </a:stretch>
      </xdr:blipFill>
      <xdr:spPr>
        <a:xfrm>
          <a:off x="1619250" y="22688550"/>
          <a:ext cx="19240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3</xdr:col>
      <xdr:colOff>0</xdr:colOff>
      <xdr:row>3</xdr:row>
      <xdr:rowOff>323850</xdr:rowOff>
    </xdr:to>
    <xdr:pic>
      <xdr:nvPicPr>
        <xdr:cNvPr id="1" name="17 Imagen"/>
        <xdr:cNvPicPr preferRelativeResize="1">
          <a:picLocks noChangeAspect="1"/>
        </xdr:cNvPicPr>
      </xdr:nvPicPr>
      <xdr:blipFill>
        <a:blip r:embed="rId1"/>
        <a:stretch>
          <a:fillRect/>
        </a:stretch>
      </xdr:blipFill>
      <xdr:spPr>
        <a:xfrm>
          <a:off x="0" y="209550"/>
          <a:ext cx="2286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mailto:julianaborbon9310@hotmail.com" TargetMode="External" /><Relationship Id="rId4" Type="http://schemas.openxmlformats.org/officeDocument/2006/relationships/hyperlink" Target="mailto:astridgarzon.ng@gmail.com" TargetMode="External" /><Relationship Id="rId5" Type="http://schemas.openxmlformats.org/officeDocument/2006/relationships/hyperlink" Target="mailto:nanabaron02@gmail.com" TargetMode="External" /><Relationship Id="rId6" Type="http://schemas.openxmlformats.org/officeDocument/2006/relationships/hyperlink" Target="mailto:victorsernab@gmail.com" TargetMode="External" /><Relationship Id="rId7" Type="http://schemas.openxmlformats.org/officeDocument/2006/relationships/hyperlink" Target="mailto:caliche_13@hotmail.com" TargetMode="External" /><Relationship Id="rId8" Type="http://schemas.openxmlformats.org/officeDocument/2006/relationships/hyperlink" Target="mailto:abogadayanny@gmail.com" TargetMode="External" /><Relationship Id="rId9" Type="http://schemas.openxmlformats.org/officeDocument/2006/relationships/hyperlink" Target="mailto:jmartina@ucentral.edu.co" TargetMode="External" /><Relationship Id="rId10" Type="http://schemas.openxmlformats.org/officeDocument/2006/relationships/hyperlink" Target="mailto:diepaezrojas@hotmail.com" TargetMode="External" /><Relationship Id="rId11" Type="http://schemas.openxmlformats.org/officeDocument/2006/relationships/hyperlink" Target="mailto:cristianjimenez21@hotmail.com" TargetMode="External" /><Relationship Id="rId12" Type="http://schemas.openxmlformats.org/officeDocument/2006/relationships/hyperlink" Target="mailto:julvalbuena98@hotmail.com" TargetMode="External" /><Relationship Id="rId13" Type="http://schemas.openxmlformats.org/officeDocument/2006/relationships/hyperlink" Target="mailto:jmonroyh@ucentral.edu.co" TargetMode="External" /><Relationship Id="rId14" Type="http://schemas.openxmlformats.org/officeDocument/2006/relationships/hyperlink" Target="mailto:pduran222@gmail.com" TargetMode="External" /><Relationship Id="rId15" Type="http://schemas.openxmlformats.org/officeDocument/2006/relationships/hyperlink" Target="mailto:ejulianmontano@hotmail.com" TargetMode="External" /><Relationship Id="rId16" Type="http://schemas.openxmlformats.org/officeDocument/2006/relationships/hyperlink" Target="mailto:KATATA75@YAHOO.ES" TargetMode="External" /><Relationship Id="rId17" Type="http://schemas.openxmlformats.org/officeDocument/2006/relationships/hyperlink" Target="mailto:pedro.miranda@siiweb.net" TargetMode="External" /><Relationship Id="rId18" Type="http://schemas.openxmlformats.org/officeDocument/2006/relationships/hyperlink" Target="https://www.secop.gov.co/CO1BusinessLine/Tendering/BuyerWorkArea/Index?DocUniqueIdentifier=CO1.BDOS.1791863" TargetMode="External" /><Relationship Id="rId19" Type="http://schemas.openxmlformats.org/officeDocument/2006/relationships/hyperlink" Target="https://www.secop.gov.co/CO1BusinessLine/Tendering/BuyerWorkArea/Index?DocUniqueIdentifier=CO1.BDOS.1791581" TargetMode="External" /><Relationship Id="rId20" Type="http://schemas.openxmlformats.org/officeDocument/2006/relationships/hyperlink" Target="mailto:comercial@sersecol.com.co" TargetMode="External" /><Relationship Id="rId21" Type="http://schemas.openxmlformats.org/officeDocument/2006/relationships/hyperlink" Target="https://www.secop.gov.co/CO1ContractsManagement/Tendering/ProcurementContractEdit/View?docUniqueIdentifier=CO1.PCCNTR.2340052&amp;awardUniqueIdentifier=CO1.AWD.967214&amp;buyerDossierUniqueIdentifier=CO1.BDOS.1762320&amp;id=975408" TargetMode="External" /><Relationship Id="rId22" Type="http://schemas.openxmlformats.org/officeDocument/2006/relationships/hyperlink" Target="https://www.secop.gov.co/CO1BusinessLine/Tendering/BuyerWorkArea/Index?DocUniqueIdentifier=CO1.BDOS.1915572" TargetMode="External" /><Relationship Id="rId23" Type="http://schemas.openxmlformats.org/officeDocument/2006/relationships/hyperlink" Target="mailto:servicioalcliente@autogas.com.co" TargetMode="External" /><Relationship Id="rId24" Type="http://schemas.openxmlformats.org/officeDocument/2006/relationships/hyperlink" Target="https://www.secop.gov.co/CO1ContractsManagement/Tendering/ProcurementContractEdit/View?docUniqueIdentifier=CO1.PCCNTR.2634639&amp;awardUniqueIdentifier=CO1.AWD.1053506&amp;buyerDossierUniqueIdentifier=CO1.BDOS.2013012&amp;id=1125290" TargetMode="External" /><Relationship Id="rId25" Type="http://schemas.openxmlformats.org/officeDocument/2006/relationships/hyperlink" Targe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TargetMode="External" /><Relationship Id="rId26" Type="http://schemas.openxmlformats.org/officeDocument/2006/relationships/hyperlink" Target="mailto:licitaciones@eycingenieros.com" TargetMode="External" /><Relationship Id="rId27" Type="http://schemas.openxmlformats.org/officeDocument/2006/relationships/hyperlink" Target="mailto:ricardoperilla@gmail.com" TargetMode="External" /><Relationship Id="rId28" Type="http://schemas.openxmlformats.org/officeDocument/2006/relationships/hyperlink" Target="mailto:leonardo.nunezluna@gmail.com" TargetMode="External" /><Relationship Id="rId29" Type="http://schemas.openxmlformats.org/officeDocument/2006/relationships/hyperlink" Target="https://www.secop.gov.co/CO1BusinessLine/Tendering/BuyerWorkArea/Index?DocUniqueIdentifier=CO1.BDOS.2144442" TargetMode="External" /><Relationship Id="rId30" Type="http://schemas.openxmlformats.org/officeDocument/2006/relationships/hyperlink" Target="mailto:dominic.lealm@gmail.com" TargetMode="External" /><Relationship Id="rId31" Type="http://schemas.openxmlformats.org/officeDocument/2006/relationships/hyperlink" Target="mailto:caliche_13@hotmail.com" TargetMode="External" /><Relationship Id="rId32" Type="http://schemas.openxmlformats.org/officeDocument/2006/relationships/hyperlink" Target="mailto:pduran222@gmail.com" TargetMode="External" /><Relationship Id="rId33" Type="http://schemas.openxmlformats.org/officeDocument/2006/relationships/hyperlink" Target="mailto:abogadayanny@gmail.com" TargetMode="External" /><Relationship Id="rId34" Type="http://schemas.openxmlformats.org/officeDocument/2006/relationships/hyperlink" Target="mailto:ejulianmontano@hotmail.com" TargetMode="External" /><Relationship Id="rId35" Type="http://schemas.openxmlformats.org/officeDocument/2006/relationships/hyperlink" Target="mailto:orbegu@gmail.com" TargetMode="External" /><Relationship Id="rId36" Type="http://schemas.openxmlformats.org/officeDocument/2006/relationships/hyperlink" Target="mailto:diepaezrojas@hotmail.com" TargetMode="External" /><Relationship Id="rId37" Type="http://schemas.openxmlformats.org/officeDocument/2006/relationships/hyperlink" Target="mailto:astridgarzon.ng@gmail.com" TargetMode="External" /><Relationship Id="rId38" Type="http://schemas.openxmlformats.org/officeDocument/2006/relationships/hyperlink" Target="mailto:julianaborbon9310@hotmail.com" TargetMode="External" /><Relationship Id="rId39" Type="http://schemas.openxmlformats.org/officeDocument/2006/relationships/hyperlink" Target="mailto:lizca_2@hotmail.com" TargetMode="External" /><Relationship Id="rId40" Type="http://schemas.openxmlformats.org/officeDocument/2006/relationships/drawing" Target="../drawings/drawing1.xml" /><Relationship Id="rId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ulianaborbon9310@hotmail.com" TargetMode="External" /><Relationship Id="rId3" Type="http://schemas.openxmlformats.org/officeDocument/2006/relationships/hyperlink" Target="mailto:astridgarzon.ng@gmail.com" TargetMode="External" /><Relationship Id="rId4" Type="http://schemas.openxmlformats.org/officeDocument/2006/relationships/hyperlink" Target="mailto:nanabaron02@gmail.com" TargetMode="External" /><Relationship Id="rId5" Type="http://schemas.openxmlformats.org/officeDocument/2006/relationships/hyperlink" Target="mailto:victorsernab@gmail.com" TargetMode="External" /><Relationship Id="rId6" Type="http://schemas.openxmlformats.org/officeDocument/2006/relationships/hyperlink" Target="mailto:caliche_13@hotmail.com" TargetMode="External" /><Relationship Id="rId7" Type="http://schemas.openxmlformats.org/officeDocument/2006/relationships/hyperlink" Target="mailto:abogadayanny@gmail.com" TargetMode="External" /><Relationship Id="rId8" Type="http://schemas.openxmlformats.org/officeDocument/2006/relationships/hyperlink" Target="mailto:diepaezrojas@hotmail.com" TargetMode="External" /><Relationship Id="rId9" Type="http://schemas.openxmlformats.org/officeDocument/2006/relationships/hyperlink" Target="mailto:cristianjimenez21@hotmail.com" TargetMode="External" /><Relationship Id="rId10" Type="http://schemas.openxmlformats.org/officeDocument/2006/relationships/hyperlink" Target="mailto:julvalbuena98@hotmail.com" TargetMode="External" /><Relationship Id="rId11" Type="http://schemas.openxmlformats.org/officeDocument/2006/relationships/hyperlink" Target="mailto:jmonroyh@ucentral.edu.co" TargetMode="External" /><Relationship Id="rId12" Type="http://schemas.openxmlformats.org/officeDocument/2006/relationships/hyperlink" Target="mailto:pduran222@gmail.com" TargetMode="External" /><Relationship Id="rId13" Type="http://schemas.openxmlformats.org/officeDocument/2006/relationships/hyperlink" Target="mailto:ejulianmontano@hotmail.com" TargetMode="External" /><Relationship Id="rId14" Type="http://schemas.openxmlformats.org/officeDocument/2006/relationships/hyperlink" Target="mailto:KATATA75@YAHOO.ES" TargetMode="External" /><Relationship Id="rId15" Type="http://schemas.openxmlformats.org/officeDocument/2006/relationships/hyperlink" Target="https://www.secop.gov.co/CO1BusinessLine/Tendering/BuyerWorkArea/Index?DocUniqueIdentifier=CO1.BDOS.1791863" TargetMode="External" /><Relationship Id="rId16" Type="http://schemas.openxmlformats.org/officeDocument/2006/relationships/hyperlink" Target="https://www.secop.gov.co/CO1BusinessLine/Tendering/BuyerWorkArea/Index?DocUniqueIdentifier=CO1.BDOS.1915572" TargetMode="External" /><Relationship Id="rId17" Type="http://schemas.openxmlformats.org/officeDocument/2006/relationships/hyperlink" Target="mailto:ricardoperilla@gmail.com" TargetMode="External" /><Relationship Id="rId18" Type="http://schemas.openxmlformats.org/officeDocument/2006/relationships/hyperlink" Target="mailto:leonardo.nunezluna@gmail.com" TargetMode="Externa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A116"/>
  <sheetViews>
    <sheetView zoomScale="70" zoomScaleNormal="70" zoomScalePageLayoutView="0" workbookViewId="0" topLeftCell="A1">
      <pane ySplit="7" topLeftCell="A76" activePane="bottomLeft" state="frozen"/>
      <selection pane="topLeft" activeCell="A1" sqref="A1"/>
      <selection pane="bottomLeft" activeCell="A81" sqref="A81"/>
    </sheetView>
  </sheetViews>
  <sheetFormatPr defaultColWidth="11.421875" defaultRowHeight="75" customHeight="1"/>
  <cols>
    <col min="1" max="1" width="6.7109375" style="8" customWidth="1"/>
    <col min="2" max="2" width="17.00390625" style="53" customWidth="1"/>
    <col min="3" max="3" width="17.00390625" style="335" customWidth="1"/>
    <col min="4" max="4" width="31.28125" style="58" customWidth="1"/>
    <col min="5" max="5" width="15.421875" style="120" customWidth="1"/>
    <col min="6" max="6" width="17.7109375" style="59" customWidth="1"/>
    <col min="7" max="7" width="17.140625" style="59" customWidth="1"/>
    <col min="8" max="8" width="30.57421875" style="55" customWidth="1"/>
    <col min="9" max="9" width="17.7109375" style="53" customWidth="1"/>
    <col min="10" max="11" width="17.7109375" style="490" customWidth="1"/>
    <col min="12" max="12" width="22.7109375" style="61" customWidth="1"/>
    <col min="13" max="13" width="20.00390625" style="61" customWidth="1"/>
    <col min="14" max="14" width="23.00390625" style="62" customWidth="1"/>
    <col min="15" max="15" width="19.140625" style="62" customWidth="1"/>
    <col min="16" max="16" width="13.28125" style="64" customWidth="1"/>
    <col min="17" max="17" width="11.28125" style="8" customWidth="1"/>
    <col min="18" max="18" width="20.8515625" style="458" customWidth="1"/>
    <col min="19" max="19" width="23.00390625" style="477" customWidth="1"/>
    <col min="20" max="20" width="18.421875" style="8" customWidth="1"/>
    <col min="21" max="21" width="17.7109375" style="11" customWidth="1"/>
    <col min="22" max="22" width="17.7109375" style="486" customWidth="1"/>
    <col min="23" max="23" width="15.00390625" style="8" customWidth="1"/>
    <col min="24" max="24" width="23.421875" style="8" customWidth="1"/>
    <col min="25" max="25" width="20.140625" style="8" customWidth="1"/>
    <col min="26" max="27" width="11.421875" style="8" customWidth="1"/>
    <col min="28" max="28" width="17.00390625" style="8" customWidth="1"/>
    <col min="29" max="40" width="11.421875" style="8" customWidth="1"/>
    <col min="41" max="41" width="1.421875" style="8" customWidth="1"/>
    <col min="42" max="16384" width="11.421875" style="8" customWidth="1"/>
  </cols>
  <sheetData>
    <row r="1" ht="11.25" customHeight="1" thickBot="1"/>
    <row r="2" spans="1:27" ht="36.75" customHeight="1">
      <c r="A2" s="562"/>
      <c r="B2" s="563"/>
      <c r="C2" s="563"/>
      <c r="D2" s="563"/>
      <c r="E2" s="571" t="s">
        <v>45</v>
      </c>
      <c r="F2" s="571"/>
      <c r="G2" s="571"/>
      <c r="H2" s="571"/>
      <c r="I2" s="571"/>
      <c r="J2" s="571"/>
      <c r="K2" s="571"/>
      <c r="L2" s="571"/>
      <c r="M2" s="571"/>
      <c r="N2" s="571"/>
      <c r="O2" s="571"/>
      <c r="P2" s="571"/>
      <c r="Q2" s="571"/>
      <c r="R2" s="571"/>
      <c r="S2" s="571"/>
      <c r="T2" s="571"/>
      <c r="U2" s="571" t="s">
        <v>46</v>
      </c>
      <c r="V2" s="571"/>
      <c r="W2" s="571"/>
      <c r="X2" s="571"/>
      <c r="Y2" s="571"/>
      <c r="Z2" s="571"/>
      <c r="AA2" s="575"/>
    </row>
    <row r="3" spans="1:27" ht="36.75" customHeight="1">
      <c r="A3" s="564"/>
      <c r="B3" s="565"/>
      <c r="C3" s="565"/>
      <c r="D3" s="565"/>
      <c r="E3" s="572" t="s">
        <v>43</v>
      </c>
      <c r="F3" s="572"/>
      <c r="G3" s="572"/>
      <c r="H3" s="572"/>
      <c r="I3" s="572"/>
      <c r="J3" s="572"/>
      <c r="K3" s="572"/>
      <c r="L3" s="572"/>
      <c r="M3" s="572"/>
      <c r="N3" s="572"/>
      <c r="O3" s="572"/>
      <c r="P3" s="572"/>
      <c r="Q3" s="572"/>
      <c r="R3" s="572"/>
      <c r="S3" s="572"/>
      <c r="T3" s="572"/>
      <c r="U3" s="572" t="s">
        <v>47</v>
      </c>
      <c r="V3" s="572"/>
      <c r="W3" s="572"/>
      <c r="X3" s="572"/>
      <c r="Y3" s="572"/>
      <c r="Z3" s="572"/>
      <c r="AA3" s="576"/>
    </row>
    <row r="4" spans="1:27" ht="36.75" customHeight="1" thickBot="1">
      <c r="A4" s="566"/>
      <c r="B4" s="567"/>
      <c r="C4" s="567"/>
      <c r="D4" s="567"/>
      <c r="E4" s="574" t="s">
        <v>44</v>
      </c>
      <c r="F4" s="574"/>
      <c r="G4" s="574"/>
      <c r="H4" s="574"/>
      <c r="I4" s="574"/>
      <c r="J4" s="574"/>
      <c r="K4" s="574"/>
      <c r="L4" s="574"/>
      <c r="M4" s="574"/>
      <c r="N4" s="574"/>
      <c r="O4" s="574"/>
      <c r="P4" s="574"/>
      <c r="Q4" s="574"/>
      <c r="R4" s="574"/>
      <c r="S4" s="574"/>
      <c r="T4" s="574"/>
      <c r="U4" s="574" t="s">
        <v>48</v>
      </c>
      <c r="V4" s="574"/>
      <c r="W4" s="574"/>
      <c r="X4" s="574"/>
      <c r="Y4" s="574"/>
      <c r="Z4" s="574"/>
      <c r="AA4" s="577"/>
    </row>
    <row r="5" spans="1:20" ht="13.5" customHeight="1" thickBot="1">
      <c r="A5" s="68"/>
      <c r="B5" s="334"/>
      <c r="C5" s="336"/>
      <c r="D5" s="68"/>
      <c r="E5" s="573"/>
      <c r="F5" s="573"/>
      <c r="G5" s="573"/>
      <c r="H5" s="573"/>
      <c r="I5" s="573"/>
      <c r="J5" s="573"/>
      <c r="K5" s="573"/>
      <c r="L5" s="573"/>
      <c r="M5" s="573"/>
      <c r="N5" s="573"/>
      <c r="O5" s="573"/>
      <c r="P5" s="573"/>
      <c r="Q5" s="573"/>
      <c r="R5" s="573"/>
      <c r="S5" s="573"/>
      <c r="T5" s="573"/>
    </row>
    <row r="6" spans="1:27" s="6" customFormat="1" ht="29.25" customHeight="1" thickBot="1">
      <c r="A6" s="568" t="s">
        <v>55</v>
      </c>
      <c r="B6" s="569"/>
      <c r="C6" s="569"/>
      <c r="D6" s="569"/>
      <c r="E6" s="569"/>
      <c r="F6" s="569"/>
      <c r="G6" s="569"/>
      <c r="H6" s="569"/>
      <c r="I6" s="569"/>
      <c r="J6" s="569"/>
      <c r="K6" s="569"/>
      <c r="L6" s="569"/>
      <c r="M6" s="569"/>
      <c r="N6" s="569"/>
      <c r="O6" s="569"/>
      <c r="P6" s="569"/>
      <c r="Q6" s="569"/>
      <c r="R6" s="569"/>
      <c r="S6" s="569"/>
      <c r="T6" s="569"/>
      <c r="U6" s="569"/>
      <c r="V6" s="569"/>
      <c r="W6" s="569"/>
      <c r="X6" s="569"/>
      <c r="Y6" s="569"/>
      <c r="Z6" s="569"/>
      <c r="AA6" s="570"/>
    </row>
    <row r="7" spans="1:27" s="40" customFormat="1" ht="75" customHeight="1">
      <c r="A7" s="197" t="s">
        <v>16</v>
      </c>
      <c r="B7" s="197" t="s">
        <v>138</v>
      </c>
      <c r="C7" s="197" t="s">
        <v>137</v>
      </c>
      <c r="D7" s="197" t="s">
        <v>0</v>
      </c>
      <c r="E7" s="197" t="s">
        <v>33</v>
      </c>
      <c r="F7" s="197" t="s">
        <v>13</v>
      </c>
      <c r="G7" s="197" t="s">
        <v>14</v>
      </c>
      <c r="H7" s="339" t="s">
        <v>1</v>
      </c>
      <c r="I7" s="197" t="s">
        <v>2</v>
      </c>
      <c r="J7" s="491" t="s">
        <v>863</v>
      </c>
      <c r="K7" s="491" t="s">
        <v>864</v>
      </c>
      <c r="L7" s="340" t="s">
        <v>872</v>
      </c>
      <c r="M7" s="340" t="s">
        <v>702</v>
      </c>
      <c r="N7" s="341" t="s">
        <v>12</v>
      </c>
      <c r="O7" s="341" t="s">
        <v>463</v>
      </c>
      <c r="P7" s="197" t="s">
        <v>4</v>
      </c>
      <c r="Q7" s="197" t="s">
        <v>8</v>
      </c>
      <c r="R7" s="459" t="s">
        <v>9</v>
      </c>
      <c r="S7" s="521" t="s">
        <v>865</v>
      </c>
      <c r="T7" s="495" t="s">
        <v>941</v>
      </c>
      <c r="U7" s="197" t="s">
        <v>11</v>
      </c>
      <c r="V7" s="509" t="s">
        <v>866</v>
      </c>
      <c r="W7" s="197" t="s">
        <v>5</v>
      </c>
      <c r="X7" s="299" t="s">
        <v>644</v>
      </c>
      <c r="Y7" s="342" t="s">
        <v>36</v>
      </c>
      <c r="Z7" s="343"/>
      <c r="AA7" s="344"/>
    </row>
    <row r="8" spans="1:27" s="76" customFormat="1" ht="60" customHeight="1">
      <c r="A8" s="74">
        <v>1</v>
      </c>
      <c r="B8" s="345" t="s">
        <v>62</v>
      </c>
      <c r="C8" s="346" t="s">
        <v>7</v>
      </c>
      <c r="D8" s="347" t="s">
        <v>56</v>
      </c>
      <c r="E8" s="132">
        <v>830021022</v>
      </c>
      <c r="F8" s="127" t="s">
        <v>72</v>
      </c>
      <c r="G8" s="279" t="s">
        <v>73</v>
      </c>
      <c r="H8" s="167" t="s">
        <v>160</v>
      </c>
      <c r="I8" s="348" t="s">
        <v>71</v>
      </c>
      <c r="J8" s="352">
        <v>4</v>
      </c>
      <c r="K8" s="352">
        <v>14</v>
      </c>
      <c r="L8" s="349">
        <v>3251950000</v>
      </c>
      <c r="M8" s="349"/>
      <c r="N8" s="350">
        <v>3251950000</v>
      </c>
      <c r="O8" s="350"/>
      <c r="P8" s="357">
        <v>44221</v>
      </c>
      <c r="Q8" s="352">
        <v>1</v>
      </c>
      <c r="R8" s="460">
        <v>1625975000</v>
      </c>
      <c r="S8" s="522">
        <f>+R8+L8</f>
        <v>4877925000</v>
      </c>
      <c r="T8" s="496"/>
      <c r="U8" s="353" t="s">
        <v>75</v>
      </c>
      <c r="V8" s="510">
        <v>80</v>
      </c>
      <c r="W8" s="351" t="s">
        <v>70</v>
      </c>
      <c r="X8" s="348" t="s">
        <v>645</v>
      </c>
      <c r="Y8" s="163" t="s">
        <v>468</v>
      </c>
      <c r="Z8" s="354"/>
      <c r="AA8" s="354"/>
    </row>
    <row r="9" spans="1:27" ht="34.5" customHeight="1">
      <c r="A9" s="74">
        <v>2</v>
      </c>
      <c r="B9" s="345" t="s">
        <v>62</v>
      </c>
      <c r="C9" s="346" t="s">
        <v>139</v>
      </c>
      <c r="D9" s="347" t="s">
        <v>57</v>
      </c>
      <c r="E9" s="196">
        <v>1032485324</v>
      </c>
      <c r="F9" s="128" t="s">
        <v>76</v>
      </c>
      <c r="G9" s="355" t="s">
        <v>74</v>
      </c>
      <c r="H9" s="167" t="s">
        <v>161</v>
      </c>
      <c r="I9" s="348" t="s">
        <v>68</v>
      </c>
      <c r="J9" s="352">
        <v>43</v>
      </c>
      <c r="K9" s="352">
        <v>34</v>
      </c>
      <c r="L9" s="349">
        <v>15174910</v>
      </c>
      <c r="M9" s="349">
        <v>3034000</v>
      </c>
      <c r="N9" s="356">
        <v>15174910</v>
      </c>
      <c r="O9" s="356"/>
      <c r="P9" s="357">
        <v>44229</v>
      </c>
      <c r="Q9" s="358">
        <v>1</v>
      </c>
      <c r="R9" s="539">
        <v>7587455</v>
      </c>
      <c r="S9" s="540">
        <v>22762365</v>
      </c>
      <c r="T9" s="541">
        <v>22762365</v>
      </c>
      <c r="U9" s="353" t="s">
        <v>77</v>
      </c>
      <c r="V9" s="511">
        <v>100</v>
      </c>
      <c r="W9" s="351" t="s">
        <v>466</v>
      </c>
      <c r="X9" s="348" t="s">
        <v>646</v>
      </c>
      <c r="Y9" s="163" t="s">
        <v>469</v>
      </c>
      <c r="Z9" s="70"/>
      <c r="AA9" s="70"/>
    </row>
    <row r="10" spans="1:27" ht="34.5" customHeight="1">
      <c r="A10" s="74">
        <v>3</v>
      </c>
      <c r="B10" s="345" t="s">
        <v>62</v>
      </c>
      <c r="C10" s="346" t="s">
        <v>139</v>
      </c>
      <c r="D10" s="347" t="s">
        <v>58</v>
      </c>
      <c r="E10" s="200">
        <v>79542427</v>
      </c>
      <c r="F10" s="129" t="s">
        <v>80</v>
      </c>
      <c r="G10" s="355" t="s">
        <v>81</v>
      </c>
      <c r="H10" s="167" t="s">
        <v>162</v>
      </c>
      <c r="I10" s="351" t="s">
        <v>68</v>
      </c>
      <c r="J10" s="352">
        <v>20</v>
      </c>
      <c r="K10" s="352">
        <v>35</v>
      </c>
      <c r="L10" s="349">
        <v>35000000</v>
      </c>
      <c r="M10" s="349">
        <v>7000000</v>
      </c>
      <c r="N10" s="356">
        <v>35000000</v>
      </c>
      <c r="O10" s="356"/>
      <c r="P10" s="165">
        <v>44229</v>
      </c>
      <c r="Q10" s="358">
        <v>1</v>
      </c>
      <c r="R10" s="461">
        <v>17500000</v>
      </c>
      <c r="S10" s="522">
        <v>52500000</v>
      </c>
      <c r="T10" s="496">
        <v>52500000</v>
      </c>
      <c r="U10" s="359" t="s">
        <v>89</v>
      </c>
      <c r="V10" s="512">
        <v>100</v>
      </c>
      <c r="W10" s="351" t="s">
        <v>466</v>
      </c>
      <c r="X10" s="348" t="s">
        <v>647</v>
      </c>
      <c r="Y10" s="163" t="s">
        <v>470</v>
      </c>
      <c r="Z10" s="70"/>
      <c r="AA10" s="70"/>
    </row>
    <row r="11" spans="1:27" ht="34.5" customHeight="1">
      <c r="A11" s="74">
        <v>4</v>
      </c>
      <c r="B11" s="345" t="s">
        <v>62</v>
      </c>
      <c r="C11" s="346" t="s">
        <v>139</v>
      </c>
      <c r="D11" s="337" t="s">
        <v>59</v>
      </c>
      <c r="E11" s="200">
        <v>1075671320</v>
      </c>
      <c r="F11" s="130" t="s">
        <v>78</v>
      </c>
      <c r="G11" s="279" t="s">
        <v>79</v>
      </c>
      <c r="H11" s="167" t="s">
        <v>163</v>
      </c>
      <c r="I11" s="348" t="s">
        <v>90</v>
      </c>
      <c r="J11" s="352">
        <v>45</v>
      </c>
      <c r="K11" s="352">
        <v>38</v>
      </c>
      <c r="L11" s="349">
        <v>19200000</v>
      </c>
      <c r="M11" s="349">
        <v>3840000</v>
      </c>
      <c r="N11" s="356">
        <v>19200000</v>
      </c>
      <c r="O11" s="356"/>
      <c r="P11" s="357">
        <v>44229</v>
      </c>
      <c r="Q11" s="358">
        <v>1</v>
      </c>
      <c r="R11" s="461">
        <v>9600000</v>
      </c>
      <c r="S11" s="522">
        <v>28800000</v>
      </c>
      <c r="T11" s="496">
        <f>+R11+N11</f>
        <v>28800000</v>
      </c>
      <c r="U11" s="359" t="s">
        <v>88</v>
      </c>
      <c r="V11" s="512">
        <v>100</v>
      </c>
      <c r="W11" s="351" t="s">
        <v>466</v>
      </c>
      <c r="X11" s="348" t="s">
        <v>648</v>
      </c>
      <c r="Y11" s="163" t="s">
        <v>471</v>
      </c>
      <c r="Z11" s="70"/>
      <c r="AA11" s="70"/>
    </row>
    <row r="12" spans="1:27" ht="34.5" customHeight="1">
      <c r="A12" s="74">
        <v>5</v>
      </c>
      <c r="B12" s="345" t="s">
        <v>62</v>
      </c>
      <c r="C12" s="346" t="s">
        <v>139</v>
      </c>
      <c r="D12" s="347" t="s">
        <v>60</v>
      </c>
      <c r="E12" s="200">
        <v>1032447474</v>
      </c>
      <c r="F12" s="130" t="s">
        <v>289</v>
      </c>
      <c r="G12" s="360" t="s">
        <v>84</v>
      </c>
      <c r="H12" s="167" t="s">
        <v>164</v>
      </c>
      <c r="I12" s="348" t="s">
        <v>92</v>
      </c>
      <c r="J12" s="352">
        <v>42</v>
      </c>
      <c r="K12" s="352">
        <v>36</v>
      </c>
      <c r="L12" s="349">
        <v>37800000</v>
      </c>
      <c r="M12" s="349">
        <v>5400000</v>
      </c>
      <c r="N12" s="356">
        <v>37800000</v>
      </c>
      <c r="O12" s="356"/>
      <c r="P12" s="357">
        <v>44229</v>
      </c>
      <c r="Q12" s="358">
        <v>1</v>
      </c>
      <c r="R12" s="461">
        <v>18900000</v>
      </c>
      <c r="S12" s="522">
        <v>56700000</v>
      </c>
      <c r="T12" s="496">
        <v>56700000</v>
      </c>
      <c r="U12" s="359" t="s">
        <v>89</v>
      </c>
      <c r="V12" s="512">
        <v>80</v>
      </c>
      <c r="W12" s="351" t="s">
        <v>70</v>
      </c>
      <c r="X12" s="348" t="s">
        <v>649</v>
      </c>
      <c r="Y12" s="163" t="s">
        <v>472</v>
      </c>
      <c r="Z12" s="70"/>
      <c r="AA12" s="70"/>
    </row>
    <row r="13" spans="1:27" ht="34.5" customHeight="1">
      <c r="A13" s="74">
        <v>6</v>
      </c>
      <c r="B13" s="345" t="s">
        <v>62</v>
      </c>
      <c r="C13" s="346" t="s">
        <v>139</v>
      </c>
      <c r="D13" s="347" t="s">
        <v>61</v>
      </c>
      <c r="E13" s="132">
        <v>1073151766</v>
      </c>
      <c r="F13" s="128" t="s">
        <v>290</v>
      </c>
      <c r="G13" s="360" t="s">
        <v>87</v>
      </c>
      <c r="H13" s="167" t="s">
        <v>165</v>
      </c>
      <c r="I13" s="348" t="s">
        <v>90</v>
      </c>
      <c r="J13" s="352">
        <v>44</v>
      </c>
      <c r="K13" s="352">
        <v>37</v>
      </c>
      <c r="L13" s="361">
        <v>19792584</v>
      </c>
      <c r="M13" s="361">
        <v>3328764</v>
      </c>
      <c r="N13" s="356">
        <v>19792584</v>
      </c>
      <c r="O13" s="356"/>
      <c r="P13" s="357">
        <v>44230</v>
      </c>
      <c r="Q13" s="358">
        <v>1</v>
      </c>
      <c r="R13" s="461">
        <v>9896292</v>
      </c>
      <c r="S13" s="522">
        <v>29688876</v>
      </c>
      <c r="T13" s="496">
        <v>29688876</v>
      </c>
      <c r="U13" s="359" t="s">
        <v>89</v>
      </c>
      <c r="V13" s="512">
        <v>100</v>
      </c>
      <c r="W13" s="351" t="s">
        <v>466</v>
      </c>
      <c r="X13" s="348" t="s">
        <v>650</v>
      </c>
      <c r="Y13" s="163" t="s">
        <v>469</v>
      </c>
      <c r="Z13" s="70"/>
      <c r="AA13" s="70"/>
    </row>
    <row r="14" spans="1:27" ht="34.5" customHeight="1">
      <c r="A14" s="74">
        <v>7</v>
      </c>
      <c r="B14" s="345" t="s">
        <v>62</v>
      </c>
      <c r="C14" s="346" t="s">
        <v>158</v>
      </c>
      <c r="D14" s="337" t="s">
        <v>63</v>
      </c>
      <c r="E14" s="132">
        <v>1026287363</v>
      </c>
      <c r="F14" s="128" t="s">
        <v>93</v>
      </c>
      <c r="G14" s="362" t="s">
        <v>94</v>
      </c>
      <c r="H14" s="168" t="s">
        <v>159</v>
      </c>
      <c r="I14" s="163" t="s">
        <v>91</v>
      </c>
      <c r="J14" s="400"/>
      <c r="K14" s="400"/>
      <c r="L14" s="349">
        <v>5000000</v>
      </c>
      <c r="M14" s="349"/>
      <c r="N14" s="356">
        <v>5000000</v>
      </c>
      <c r="O14" s="356"/>
      <c r="P14" s="357">
        <v>44230</v>
      </c>
      <c r="Q14" s="358">
        <v>0</v>
      </c>
      <c r="R14" s="462"/>
      <c r="S14" s="523"/>
      <c r="T14" s="496"/>
      <c r="U14" s="359" t="s">
        <v>89</v>
      </c>
      <c r="V14" s="512">
        <v>100</v>
      </c>
      <c r="W14" s="351" t="s">
        <v>466</v>
      </c>
      <c r="X14" s="348" t="s">
        <v>651</v>
      </c>
      <c r="Y14" s="163" t="s">
        <v>468</v>
      </c>
      <c r="Z14" s="70"/>
      <c r="AA14" s="70"/>
    </row>
    <row r="15" spans="1:27" ht="34.5" customHeight="1">
      <c r="A15" s="74">
        <v>8</v>
      </c>
      <c r="B15" s="345" t="s">
        <v>62</v>
      </c>
      <c r="C15" s="346" t="s">
        <v>139</v>
      </c>
      <c r="D15" s="347" t="s">
        <v>64</v>
      </c>
      <c r="E15" s="200">
        <v>35354704</v>
      </c>
      <c r="F15" s="130" t="s">
        <v>291</v>
      </c>
      <c r="G15" s="360" t="s">
        <v>86</v>
      </c>
      <c r="H15" s="167" t="s">
        <v>166</v>
      </c>
      <c r="I15" s="163" t="s">
        <v>68</v>
      </c>
      <c r="J15" s="400">
        <v>47</v>
      </c>
      <c r="K15" s="400">
        <v>39</v>
      </c>
      <c r="L15" s="349">
        <v>35000000</v>
      </c>
      <c r="M15" s="349">
        <v>7000000</v>
      </c>
      <c r="N15" s="356">
        <v>35000000</v>
      </c>
      <c r="O15" s="356"/>
      <c r="P15" s="357">
        <v>44230</v>
      </c>
      <c r="Q15" s="358">
        <v>1</v>
      </c>
      <c r="R15" s="461">
        <v>17500000</v>
      </c>
      <c r="S15" s="522">
        <v>52500000</v>
      </c>
      <c r="T15" s="496">
        <v>52500000</v>
      </c>
      <c r="U15" s="359" t="s">
        <v>89</v>
      </c>
      <c r="V15" s="512">
        <v>100</v>
      </c>
      <c r="W15" s="351" t="s">
        <v>466</v>
      </c>
      <c r="X15" s="348" t="s">
        <v>652</v>
      </c>
      <c r="Y15" s="163" t="s">
        <v>469</v>
      </c>
      <c r="Z15" s="70"/>
      <c r="AA15" s="70"/>
    </row>
    <row r="16" spans="1:27" ht="51.75" customHeight="1">
      <c r="A16" s="74">
        <v>9</v>
      </c>
      <c r="B16" s="345" t="s">
        <v>62</v>
      </c>
      <c r="C16" s="346" t="s">
        <v>139</v>
      </c>
      <c r="D16" s="337" t="s">
        <v>65</v>
      </c>
      <c r="E16" s="132">
        <v>80134073</v>
      </c>
      <c r="F16" s="130" t="s">
        <v>292</v>
      </c>
      <c r="G16" s="362" t="s">
        <v>95</v>
      </c>
      <c r="H16" s="167" t="s">
        <v>167</v>
      </c>
      <c r="I16" s="163" t="s">
        <v>68</v>
      </c>
      <c r="J16" s="400">
        <v>40</v>
      </c>
      <c r="K16" s="400">
        <v>46</v>
      </c>
      <c r="L16" s="349">
        <v>22500000</v>
      </c>
      <c r="M16" s="349">
        <v>4500000</v>
      </c>
      <c r="N16" s="356">
        <v>22500000</v>
      </c>
      <c r="O16" s="356"/>
      <c r="P16" s="357">
        <v>44230</v>
      </c>
      <c r="Q16" s="358">
        <v>1</v>
      </c>
      <c r="R16" s="461">
        <v>11250000</v>
      </c>
      <c r="S16" s="522">
        <v>52500000</v>
      </c>
      <c r="T16" s="496">
        <v>52500000</v>
      </c>
      <c r="U16" s="353" t="s">
        <v>89</v>
      </c>
      <c r="V16" s="511">
        <v>100</v>
      </c>
      <c r="W16" s="351" t="s">
        <v>466</v>
      </c>
      <c r="X16" s="348" t="s">
        <v>653</v>
      </c>
      <c r="Y16" s="163" t="s">
        <v>469</v>
      </c>
      <c r="Z16" s="70"/>
      <c r="AA16" s="70"/>
    </row>
    <row r="17" spans="1:27" ht="34.5" customHeight="1">
      <c r="A17" s="74">
        <v>10</v>
      </c>
      <c r="B17" s="345" t="s">
        <v>62</v>
      </c>
      <c r="C17" s="346" t="s">
        <v>139</v>
      </c>
      <c r="D17" s="337" t="s">
        <v>66</v>
      </c>
      <c r="E17" s="200">
        <v>1110480959</v>
      </c>
      <c r="F17" s="130" t="s">
        <v>293</v>
      </c>
      <c r="G17" s="360" t="s">
        <v>85</v>
      </c>
      <c r="H17" s="167" t="s">
        <v>168</v>
      </c>
      <c r="I17" s="163" t="s">
        <v>90</v>
      </c>
      <c r="J17" s="400">
        <v>49</v>
      </c>
      <c r="K17" s="400">
        <v>41</v>
      </c>
      <c r="L17" s="349">
        <v>21000000</v>
      </c>
      <c r="M17" s="349">
        <v>3500000</v>
      </c>
      <c r="N17" s="356">
        <v>21000000</v>
      </c>
      <c r="O17" s="356"/>
      <c r="P17" s="357">
        <v>44230</v>
      </c>
      <c r="Q17" s="358">
        <v>0</v>
      </c>
      <c r="R17" s="461"/>
      <c r="S17" s="522"/>
      <c r="T17" s="496"/>
      <c r="U17" s="359" t="s">
        <v>89</v>
      </c>
      <c r="V17" s="512">
        <v>100</v>
      </c>
      <c r="W17" s="351" t="s">
        <v>466</v>
      </c>
      <c r="X17" s="348" t="s">
        <v>654</v>
      </c>
      <c r="Y17" s="163" t="s">
        <v>470</v>
      </c>
      <c r="Z17" s="70"/>
      <c r="AA17" s="70"/>
    </row>
    <row r="18" spans="1:27" ht="42.75" customHeight="1">
      <c r="A18" s="74">
        <v>11</v>
      </c>
      <c r="B18" s="345" t="s">
        <v>62</v>
      </c>
      <c r="C18" s="346" t="s">
        <v>139</v>
      </c>
      <c r="D18" s="337" t="s">
        <v>67</v>
      </c>
      <c r="E18" s="200">
        <v>1069899853</v>
      </c>
      <c r="F18" s="130" t="s">
        <v>82</v>
      </c>
      <c r="G18" s="363" t="s">
        <v>83</v>
      </c>
      <c r="H18" s="167" t="s">
        <v>169</v>
      </c>
      <c r="I18" s="163" t="s">
        <v>90</v>
      </c>
      <c r="J18" s="400">
        <v>48</v>
      </c>
      <c r="K18" s="400">
        <v>42</v>
      </c>
      <c r="L18" s="361">
        <v>24545400</v>
      </c>
      <c r="M18" s="361">
        <v>4090900</v>
      </c>
      <c r="N18" s="356">
        <v>24545400</v>
      </c>
      <c r="O18" s="356"/>
      <c r="P18" s="357">
        <v>44230</v>
      </c>
      <c r="Q18" s="358">
        <v>1</v>
      </c>
      <c r="R18" s="461">
        <v>12272700</v>
      </c>
      <c r="S18" s="522">
        <v>36818100</v>
      </c>
      <c r="T18" s="496">
        <v>36818100</v>
      </c>
      <c r="U18" s="359" t="s">
        <v>89</v>
      </c>
      <c r="V18" s="512">
        <v>100</v>
      </c>
      <c r="W18" s="351" t="s">
        <v>466</v>
      </c>
      <c r="X18" s="348" t="s">
        <v>655</v>
      </c>
      <c r="Y18" s="163" t="s">
        <v>471</v>
      </c>
      <c r="Z18" s="70"/>
      <c r="AA18" s="70"/>
    </row>
    <row r="19" spans="1:27" ht="34.5" customHeight="1">
      <c r="A19" s="74">
        <v>12</v>
      </c>
      <c r="B19" s="345" t="s">
        <v>62</v>
      </c>
      <c r="C19" s="346" t="s">
        <v>139</v>
      </c>
      <c r="D19" s="347" t="s">
        <v>260</v>
      </c>
      <c r="E19" s="133">
        <v>901435800</v>
      </c>
      <c r="F19" s="134" t="s">
        <v>271</v>
      </c>
      <c r="G19" s="125" t="s">
        <v>270</v>
      </c>
      <c r="H19" s="169" t="s">
        <v>272</v>
      </c>
      <c r="I19" s="163" t="s">
        <v>68</v>
      </c>
      <c r="J19" s="400">
        <v>54</v>
      </c>
      <c r="K19" s="400">
        <v>46</v>
      </c>
      <c r="L19" s="364">
        <v>25000000</v>
      </c>
      <c r="M19" s="364">
        <v>5000000</v>
      </c>
      <c r="N19" s="356">
        <v>25000000</v>
      </c>
      <c r="O19" s="356"/>
      <c r="P19" s="357">
        <v>44242</v>
      </c>
      <c r="Q19" s="358">
        <v>0</v>
      </c>
      <c r="R19" s="463"/>
      <c r="S19" s="524"/>
      <c r="T19" s="496"/>
      <c r="U19" s="359" t="s">
        <v>268</v>
      </c>
      <c r="V19" s="512">
        <v>0</v>
      </c>
      <c r="W19" s="351" t="s">
        <v>466</v>
      </c>
      <c r="X19" s="348" t="s">
        <v>656</v>
      </c>
      <c r="Y19" s="163" t="s">
        <v>470</v>
      </c>
      <c r="Z19" s="70"/>
      <c r="AA19" s="70"/>
    </row>
    <row r="20" spans="1:27" ht="34.5" customHeight="1">
      <c r="A20" s="74">
        <v>13</v>
      </c>
      <c r="B20" s="345" t="s">
        <v>62</v>
      </c>
      <c r="C20" s="346" t="s">
        <v>139</v>
      </c>
      <c r="D20" s="347" t="s">
        <v>261</v>
      </c>
      <c r="E20" s="135" t="s">
        <v>288</v>
      </c>
      <c r="F20" s="134" t="s">
        <v>294</v>
      </c>
      <c r="G20" s="136" t="s">
        <v>273</v>
      </c>
      <c r="H20" s="170" t="s">
        <v>464</v>
      </c>
      <c r="I20" s="163" t="s">
        <v>68</v>
      </c>
      <c r="J20" s="400">
        <v>52</v>
      </c>
      <c r="K20" s="400">
        <v>47</v>
      </c>
      <c r="L20" s="365">
        <v>25000000</v>
      </c>
      <c r="M20" s="365">
        <v>5000000</v>
      </c>
      <c r="N20" s="356">
        <v>25000000</v>
      </c>
      <c r="O20" s="356"/>
      <c r="P20" s="357">
        <v>44242</v>
      </c>
      <c r="Q20" s="358">
        <v>1</v>
      </c>
      <c r="R20" s="461">
        <v>12500000</v>
      </c>
      <c r="S20" s="522">
        <v>37500000</v>
      </c>
      <c r="T20" s="496">
        <v>37500000</v>
      </c>
      <c r="U20" s="359" t="s">
        <v>274</v>
      </c>
      <c r="V20" s="512">
        <v>100</v>
      </c>
      <c r="W20" s="351" t="s">
        <v>466</v>
      </c>
      <c r="X20" s="348" t="s">
        <v>657</v>
      </c>
      <c r="Y20" s="163" t="s">
        <v>470</v>
      </c>
      <c r="Z20" s="70"/>
      <c r="AA20" s="70"/>
    </row>
    <row r="21" spans="1:27" ht="34.5" customHeight="1">
      <c r="A21" s="74">
        <v>14</v>
      </c>
      <c r="B21" s="345" t="s">
        <v>62</v>
      </c>
      <c r="C21" s="346" t="s">
        <v>267</v>
      </c>
      <c r="D21" s="347" t="s">
        <v>262</v>
      </c>
      <c r="E21" s="200">
        <v>1073233793</v>
      </c>
      <c r="F21" s="137" t="s">
        <v>275</v>
      </c>
      <c r="G21" s="362" t="s">
        <v>276</v>
      </c>
      <c r="H21" s="171" t="s">
        <v>277</v>
      </c>
      <c r="I21" s="163" t="s">
        <v>269</v>
      </c>
      <c r="J21" s="400">
        <v>61</v>
      </c>
      <c r="K21" s="400">
        <v>48</v>
      </c>
      <c r="L21" s="365">
        <v>21577500</v>
      </c>
      <c r="M21" s="365">
        <v>2055000</v>
      </c>
      <c r="N21" s="356">
        <v>21577500</v>
      </c>
      <c r="O21" s="356"/>
      <c r="P21" s="357">
        <v>44242</v>
      </c>
      <c r="Q21" s="358">
        <v>0</v>
      </c>
      <c r="R21" s="461"/>
      <c r="S21" s="522"/>
      <c r="T21" s="496"/>
      <c r="U21" s="359" t="s">
        <v>274</v>
      </c>
      <c r="V21" s="512">
        <v>80</v>
      </c>
      <c r="W21" s="351" t="s">
        <v>70</v>
      </c>
      <c r="X21" s="348" t="s">
        <v>658</v>
      </c>
      <c r="Y21" s="163" t="s">
        <v>469</v>
      </c>
      <c r="Z21" s="70"/>
      <c r="AA21" s="70"/>
    </row>
    <row r="22" spans="1:27" ht="34.5" customHeight="1">
      <c r="A22" s="74">
        <v>15</v>
      </c>
      <c r="B22" s="345" t="s">
        <v>62</v>
      </c>
      <c r="C22" s="346" t="s">
        <v>139</v>
      </c>
      <c r="D22" s="347" t="s">
        <v>263</v>
      </c>
      <c r="E22" s="133">
        <v>1018419743</v>
      </c>
      <c r="F22" s="134" t="s">
        <v>279</v>
      </c>
      <c r="G22" s="125" t="s">
        <v>280</v>
      </c>
      <c r="H22" s="169" t="s">
        <v>281</v>
      </c>
      <c r="I22" s="163" t="s">
        <v>68</v>
      </c>
      <c r="J22" s="400">
        <v>53</v>
      </c>
      <c r="K22" s="400">
        <v>49</v>
      </c>
      <c r="L22" s="365">
        <v>22500000</v>
      </c>
      <c r="M22" s="365">
        <v>4500000</v>
      </c>
      <c r="N22" s="356">
        <v>22500000</v>
      </c>
      <c r="O22" s="356"/>
      <c r="P22" s="357">
        <v>44242</v>
      </c>
      <c r="Q22" s="358">
        <v>1</v>
      </c>
      <c r="R22" s="461">
        <v>11250000</v>
      </c>
      <c r="S22" s="522">
        <v>33750000</v>
      </c>
      <c r="T22" s="496">
        <v>33750000</v>
      </c>
      <c r="U22" s="359" t="s">
        <v>278</v>
      </c>
      <c r="V22" s="512">
        <v>100</v>
      </c>
      <c r="W22" s="351" t="s">
        <v>466</v>
      </c>
      <c r="X22" s="348" t="s">
        <v>659</v>
      </c>
      <c r="Y22" s="163" t="s">
        <v>468</v>
      </c>
      <c r="Z22" s="70"/>
      <c r="AA22" s="70"/>
    </row>
    <row r="23" spans="1:27" ht="34.5" customHeight="1">
      <c r="A23" s="74">
        <v>16</v>
      </c>
      <c r="B23" s="345" t="s">
        <v>62</v>
      </c>
      <c r="C23" s="346" t="s">
        <v>267</v>
      </c>
      <c r="D23" s="347" t="s">
        <v>264</v>
      </c>
      <c r="E23" s="366">
        <v>1065015006</v>
      </c>
      <c r="F23" s="138" t="s">
        <v>295</v>
      </c>
      <c r="G23" s="360" t="s">
        <v>284</v>
      </c>
      <c r="H23" s="172" t="s">
        <v>283</v>
      </c>
      <c r="I23" s="348" t="s">
        <v>269</v>
      </c>
      <c r="J23" s="352">
        <v>67</v>
      </c>
      <c r="K23" s="352">
        <v>50</v>
      </c>
      <c r="L23" s="365">
        <v>21577500</v>
      </c>
      <c r="M23" s="365">
        <v>2055000</v>
      </c>
      <c r="N23" s="356">
        <v>21577500</v>
      </c>
      <c r="O23" s="356"/>
      <c r="P23" s="357">
        <v>44242</v>
      </c>
      <c r="Q23" s="329">
        <v>0</v>
      </c>
      <c r="R23" s="457"/>
      <c r="S23" s="525"/>
      <c r="T23" s="497"/>
      <c r="U23" s="367" t="s">
        <v>282</v>
      </c>
      <c r="V23" s="512">
        <v>80</v>
      </c>
      <c r="W23" s="351" t="s">
        <v>70</v>
      </c>
      <c r="X23" s="348" t="s">
        <v>660</v>
      </c>
      <c r="Y23" s="163" t="s">
        <v>469</v>
      </c>
      <c r="Z23" s="70"/>
      <c r="AA23" s="70"/>
    </row>
    <row r="24" spans="1:27" ht="34.5" customHeight="1">
      <c r="A24" s="74">
        <v>17</v>
      </c>
      <c r="B24" s="345" t="s">
        <v>62</v>
      </c>
      <c r="C24" s="346" t="s">
        <v>267</v>
      </c>
      <c r="D24" s="347" t="s">
        <v>265</v>
      </c>
      <c r="E24" s="200">
        <v>1073720479</v>
      </c>
      <c r="F24" s="139" t="s">
        <v>296</v>
      </c>
      <c r="G24" s="368" t="s">
        <v>285</v>
      </c>
      <c r="H24" s="173" t="s">
        <v>465</v>
      </c>
      <c r="I24" s="348" t="s">
        <v>269</v>
      </c>
      <c r="J24" s="352">
        <v>66</v>
      </c>
      <c r="K24" s="352">
        <v>51</v>
      </c>
      <c r="L24" s="365">
        <v>21577500</v>
      </c>
      <c r="M24" s="365">
        <v>2055000</v>
      </c>
      <c r="N24" s="356">
        <v>21577500</v>
      </c>
      <c r="O24" s="356"/>
      <c r="P24" s="165">
        <v>44242</v>
      </c>
      <c r="Q24" s="329">
        <v>0</v>
      </c>
      <c r="R24" s="457"/>
      <c r="S24" s="525"/>
      <c r="T24" s="497"/>
      <c r="U24" s="367" t="s">
        <v>282</v>
      </c>
      <c r="V24" s="512">
        <v>80</v>
      </c>
      <c r="W24" s="351" t="s">
        <v>70</v>
      </c>
      <c r="X24" s="348" t="s">
        <v>661</v>
      </c>
      <c r="Y24" s="163" t="s">
        <v>469</v>
      </c>
      <c r="Z24" s="70"/>
      <c r="AA24" s="70"/>
    </row>
    <row r="25" spans="1:27" ht="34.5" customHeight="1">
      <c r="A25" s="74">
        <v>18</v>
      </c>
      <c r="B25" s="74" t="s">
        <v>62</v>
      </c>
      <c r="C25" s="130" t="s">
        <v>139</v>
      </c>
      <c r="D25" s="369" t="s">
        <v>266</v>
      </c>
      <c r="E25" s="200">
        <v>1020771465</v>
      </c>
      <c r="F25" s="140" t="s">
        <v>297</v>
      </c>
      <c r="G25" s="279" t="s">
        <v>286</v>
      </c>
      <c r="H25" s="169" t="s">
        <v>287</v>
      </c>
      <c r="I25" s="163" t="s">
        <v>68</v>
      </c>
      <c r="J25" s="400">
        <v>75</v>
      </c>
      <c r="K25" s="400">
        <v>53</v>
      </c>
      <c r="L25" s="365">
        <v>16560000</v>
      </c>
      <c r="M25" s="365">
        <v>3312000</v>
      </c>
      <c r="N25" s="356">
        <v>16560000</v>
      </c>
      <c r="O25" s="356"/>
      <c r="P25" s="165">
        <v>44246</v>
      </c>
      <c r="Q25" s="329">
        <v>1</v>
      </c>
      <c r="R25" s="457">
        <v>8280000</v>
      </c>
      <c r="S25" s="525">
        <v>24840000</v>
      </c>
      <c r="T25" s="497">
        <v>24840000</v>
      </c>
      <c r="U25" s="370" t="s">
        <v>282</v>
      </c>
      <c r="V25" s="511">
        <v>100</v>
      </c>
      <c r="W25" s="351" t="s">
        <v>466</v>
      </c>
      <c r="X25" s="163" t="s">
        <v>662</v>
      </c>
      <c r="Y25" s="163" t="s">
        <v>470</v>
      </c>
      <c r="Z25" s="70"/>
      <c r="AA25" s="70"/>
    </row>
    <row r="26" spans="1:27" ht="34.5" customHeight="1">
      <c r="A26" s="74">
        <v>19</v>
      </c>
      <c r="B26" s="74" t="s">
        <v>62</v>
      </c>
      <c r="C26" s="130" t="s">
        <v>139</v>
      </c>
      <c r="D26" s="369" t="s">
        <v>298</v>
      </c>
      <c r="E26" s="280">
        <v>80035300</v>
      </c>
      <c r="F26" s="371" t="s">
        <v>301</v>
      </c>
      <c r="G26" s="142" t="s">
        <v>302</v>
      </c>
      <c r="H26" s="146" t="s">
        <v>307</v>
      </c>
      <c r="I26" s="348" t="s">
        <v>68</v>
      </c>
      <c r="J26" s="352">
        <v>74</v>
      </c>
      <c r="K26" s="352">
        <v>55</v>
      </c>
      <c r="L26" s="365">
        <v>23013050</v>
      </c>
      <c r="M26" s="365">
        <v>4602610</v>
      </c>
      <c r="N26" s="356">
        <v>23013050</v>
      </c>
      <c r="O26" s="356"/>
      <c r="P26" s="165">
        <v>44249</v>
      </c>
      <c r="Q26" s="329">
        <v>1</v>
      </c>
      <c r="R26" s="457">
        <v>11506525</v>
      </c>
      <c r="S26" s="525">
        <v>34519575</v>
      </c>
      <c r="T26" s="497">
        <v>34519575</v>
      </c>
      <c r="U26" s="367" t="s">
        <v>310</v>
      </c>
      <c r="V26" s="512">
        <v>100</v>
      </c>
      <c r="W26" s="351" t="s">
        <v>466</v>
      </c>
      <c r="X26" s="163" t="s">
        <v>663</v>
      </c>
      <c r="Y26" s="163" t="s">
        <v>469</v>
      </c>
      <c r="Z26" s="70"/>
      <c r="AA26" s="70"/>
    </row>
    <row r="27" spans="1:27" ht="34.5" customHeight="1">
      <c r="A27" s="74">
        <v>20</v>
      </c>
      <c r="B27" s="74" t="s">
        <v>62</v>
      </c>
      <c r="C27" s="130" t="s">
        <v>139</v>
      </c>
      <c r="D27" s="337" t="s">
        <v>299</v>
      </c>
      <c r="E27" s="280">
        <v>52261127</v>
      </c>
      <c r="F27" s="372" t="s">
        <v>303</v>
      </c>
      <c r="G27" s="144" t="s">
        <v>304</v>
      </c>
      <c r="H27" s="147" t="s">
        <v>308</v>
      </c>
      <c r="I27" s="163" t="s">
        <v>68</v>
      </c>
      <c r="J27" s="400">
        <v>76</v>
      </c>
      <c r="K27" s="400">
        <v>56</v>
      </c>
      <c r="L27" s="365">
        <v>19561500</v>
      </c>
      <c r="M27" s="365">
        <v>3912300</v>
      </c>
      <c r="N27" s="160">
        <v>19561500</v>
      </c>
      <c r="O27" s="160"/>
      <c r="P27" s="165">
        <v>44249</v>
      </c>
      <c r="Q27" s="329">
        <v>0</v>
      </c>
      <c r="R27" s="464"/>
      <c r="S27" s="526"/>
      <c r="T27" s="497"/>
      <c r="U27" s="362" t="s">
        <v>311</v>
      </c>
      <c r="V27" s="511">
        <v>20</v>
      </c>
      <c r="W27" s="351" t="s">
        <v>466</v>
      </c>
      <c r="X27" s="163" t="s">
        <v>664</v>
      </c>
      <c r="Y27" s="163" t="s">
        <v>473</v>
      </c>
      <c r="Z27" s="70"/>
      <c r="AA27" s="70"/>
    </row>
    <row r="28" spans="1:27" ht="66" customHeight="1">
      <c r="A28" s="74">
        <v>21</v>
      </c>
      <c r="B28" s="74" t="s">
        <v>62</v>
      </c>
      <c r="C28" s="130" t="s">
        <v>139</v>
      </c>
      <c r="D28" s="337" t="s">
        <v>300</v>
      </c>
      <c r="E28" s="280">
        <v>900096259</v>
      </c>
      <c r="F28" s="373" t="s">
        <v>305</v>
      </c>
      <c r="G28" s="145" t="s">
        <v>306</v>
      </c>
      <c r="H28" s="147" t="s">
        <v>309</v>
      </c>
      <c r="I28" s="163" t="s">
        <v>221</v>
      </c>
      <c r="J28" s="400">
        <v>57</v>
      </c>
      <c r="K28" s="400">
        <v>73</v>
      </c>
      <c r="L28" s="365">
        <v>60000000</v>
      </c>
      <c r="M28" s="365"/>
      <c r="N28" s="160">
        <v>60000000</v>
      </c>
      <c r="O28" s="160"/>
      <c r="P28" s="165">
        <v>44249</v>
      </c>
      <c r="Q28" s="329">
        <v>0</v>
      </c>
      <c r="R28" s="457"/>
      <c r="S28" s="525"/>
      <c r="T28" s="497"/>
      <c r="U28" s="370" t="s">
        <v>312</v>
      </c>
      <c r="V28" s="511">
        <v>80</v>
      </c>
      <c r="W28" s="351" t="s">
        <v>70</v>
      </c>
      <c r="X28" s="163" t="s">
        <v>665</v>
      </c>
      <c r="Y28" s="163" t="s">
        <v>474</v>
      </c>
      <c r="Z28" s="70"/>
      <c r="AA28" s="70"/>
    </row>
    <row r="29" spans="1:27" ht="34.5" customHeight="1">
      <c r="A29" s="74">
        <v>22</v>
      </c>
      <c r="B29" s="156" t="s">
        <v>62</v>
      </c>
      <c r="C29" s="130" t="s">
        <v>139</v>
      </c>
      <c r="D29" s="337" t="s">
        <v>351</v>
      </c>
      <c r="E29" s="374">
        <v>8002179499</v>
      </c>
      <c r="F29" s="149" t="s">
        <v>354</v>
      </c>
      <c r="G29" s="375" t="s">
        <v>353</v>
      </c>
      <c r="H29" s="174" t="s">
        <v>352</v>
      </c>
      <c r="I29" s="338" t="s">
        <v>355</v>
      </c>
      <c r="J29" s="492">
        <v>123</v>
      </c>
      <c r="K29" s="492">
        <v>78</v>
      </c>
      <c r="L29" s="376">
        <v>200143025.33</v>
      </c>
      <c r="M29" s="376"/>
      <c r="N29" s="377">
        <v>200143025.33</v>
      </c>
      <c r="O29" s="377"/>
      <c r="P29" s="378">
        <v>44266</v>
      </c>
      <c r="Q29" s="379">
        <v>2</v>
      </c>
      <c r="R29" s="465">
        <v>98662000</v>
      </c>
      <c r="S29" s="527">
        <v>298805025.33</v>
      </c>
      <c r="T29" s="498">
        <v>298805025.33</v>
      </c>
      <c r="U29" s="380" t="s">
        <v>356</v>
      </c>
      <c r="V29" s="513">
        <v>100</v>
      </c>
      <c r="W29" s="381" t="s">
        <v>466</v>
      </c>
      <c r="X29" s="163" t="s">
        <v>666</v>
      </c>
      <c r="Y29" s="163" t="s">
        <v>475</v>
      </c>
      <c r="Z29" s="70"/>
      <c r="AA29" s="70"/>
    </row>
    <row r="30" spans="1:27" ht="34.5" customHeight="1">
      <c r="A30" s="74">
        <v>23</v>
      </c>
      <c r="B30" s="156" t="s">
        <v>62</v>
      </c>
      <c r="C30" s="130" t="s">
        <v>400</v>
      </c>
      <c r="D30" s="337" t="s">
        <v>393</v>
      </c>
      <c r="E30" s="382">
        <v>901467256</v>
      </c>
      <c r="F30" s="148" t="s">
        <v>394</v>
      </c>
      <c r="G30" s="150" t="s">
        <v>395</v>
      </c>
      <c r="H30" s="175" t="s">
        <v>396</v>
      </c>
      <c r="I30" s="163" t="s">
        <v>397</v>
      </c>
      <c r="J30" s="400">
        <v>24</v>
      </c>
      <c r="K30" s="400">
        <v>80</v>
      </c>
      <c r="L30" s="166">
        <v>2740817459</v>
      </c>
      <c r="M30" s="166"/>
      <c r="N30" s="179">
        <v>2519381118</v>
      </c>
      <c r="O30" s="166">
        <f>+L30-N30</f>
        <v>221436341</v>
      </c>
      <c r="P30" s="165">
        <v>44280</v>
      </c>
      <c r="Q30" s="329">
        <v>0</v>
      </c>
      <c r="R30" s="457">
        <v>0</v>
      </c>
      <c r="S30" s="525">
        <f>+M30</f>
        <v>0</v>
      </c>
      <c r="T30" s="497">
        <f>+N30</f>
        <v>2519381118</v>
      </c>
      <c r="U30" s="69" t="s">
        <v>399</v>
      </c>
      <c r="V30" s="514"/>
      <c r="W30" s="163" t="s">
        <v>398</v>
      </c>
      <c r="X30" s="163" t="s">
        <v>667</v>
      </c>
      <c r="Y30" s="163" t="s">
        <v>471</v>
      </c>
      <c r="Z30" s="70"/>
      <c r="AA30" s="70"/>
    </row>
    <row r="31" spans="1:27" ht="34.5" customHeight="1">
      <c r="A31" s="74">
        <v>24</v>
      </c>
      <c r="B31" s="156" t="s">
        <v>401</v>
      </c>
      <c r="C31" s="130" t="s">
        <v>400</v>
      </c>
      <c r="D31" s="337" t="s">
        <v>411</v>
      </c>
      <c r="E31" s="383">
        <v>830018745</v>
      </c>
      <c r="F31" s="150" t="s">
        <v>415</v>
      </c>
      <c r="G31" s="151" t="s">
        <v>414</v>
      </c>
      <c r="H31" s="176" t="s">
        <v>416</v>
      </c>
      <c r="I31" s="163" t="s">
        <v>402</v>
      </c>
      <c r="J31" s="400">
        <v>71</v>
      </c>
      <c r="K31" s="400">
        <v>101</v>
      </c>
      <c r="L31" s="384">
        <v>4194025545</v>
      </c>
      <c r="M31" s="384"/>
      <c r="N31" s="385">
        <v>3875858090</v>
      </c>
      <c r="O31" s="384">
        <v>318167455</v>
      </c>
      <c r="P31" s="165">
        <v>44287</v>
      </c>
      <c r="Q31" s="329">
        <v>0</v>
      </c>
      <c r="R31" s="466">
        <v>0</v>
      </c>
      <c r="S31" s="528"/>
      <c r="T31" s="497"/>
      <c r="U31" s="69" t="s">
        <v>417</v>
      </c>
      <c r="V31" s="514"/>
      <c r="W31" s="163" t="s">
        <v>398</v>
      </c>
      <c r="X31" s="456" t="s">
        <v>668</v>
      </c>
      <c r="Y31" s="163" t="s">
        <v>471</v>
      </c>
      <c r="Z31" s="70"/>
      <c r="AA31" s="70"/>
    </row>
    <row r="32" spans="1:27" ht="41.25" customHeight="1">
      <c r="A32" s="74">
        <v>25</v>
      </c>
      <c r="B32" s="156" t="s">
        <v>401</v>
      </c>
      <c r="C32" s="130" t="s">
        <v>400</v>
      </c>
      <c r="D32" s="386" t="s">
        <v>412</v>
      </c>
      <c r="E32" s="382">
        <v>890982597</v>
      </c>
      <c r="F32" s="152" t="s">
        <v>418</v>
      </c>
      <c r="G32" s="152" t="s">
        <v>419</v>
      </c>
      <c r="H32" s="176" t="s">
        <v>420</v>
      </c>
      <c r="I32" s="163" t="s">
        <v>402</v>
      </c>
      <c r="J32" s="400">
        <v>65</v>
      </c>
      <c r="K32" s="400">
        <v>102</v>
      </c>
      <c r="L32" s="384">
        <v>4047453552</v>
      </c>
      <c r="M32" s="384"/>
      <c r="N32" s="385">
        <v>3759593552</v>
      </c>
      <c r="O32" s="384">
        <v>287860000</v>
      </c>
      <c r="P32" s="165">
        <v>44287</v>
      </c>
      <c r="Q32" s="329">
        <v>0</v>
      </c>
      <c r="R32" s="457">
        <v>0</v>
      </c>
      <c r="S32" s="525"/>
      <c r="T32" s="497"/>
      <c r="U32" s="69" t="s">
        <v>422</v>
      </c>
      <c r="V32" s="514"/>
      <c r="W32" s="163" t="s">
        <v>423</v>
      </c>
      <c r="X32" s="163" t="s">
        <v>669</v>
      </c>
      <c r="Y32" s="163" t="s">
        <v>471</v>
      </c>
      <c r="Z32" s="70"/>
      <c r="AA32" s="70"/>
    </row>
    <row r="33" spans="1:27" ht="42" customHeight="1">
      <c r="A33" s="74">
        <v>26</v>
      </c>
      <c r="B33" s="156" t="s">
        <v>401</v>
      </c>
      <c r="C33" s="130" t="s">
        <v>400</v>
      </c>
      <c r="D33" s="386" t="s">
        <v>412</v>
      </c>
      <c r="E33" s="382">
        <v>890982597</v>
      </c>
      <c r="F33" s="152" t="s">
        <v>418</v>
      </c>
      <c r="G33" s="152" t="s">
        <v>419</v>
      </c>
      <c r="H33" s="176" t="s">
        <v>421</v>
      </c>
      <c r="I33" s="163" t="s">
        <v>402</v>
      </c>
      <c r="J33" s="400">
        <v>69</v>
      </c>
      <c r="K33" s="400">
        <v>103</v>
      </c>
      <c r="L33" s="384">
        <v>2023113757</v>
      </c>
      <c r="M33" s="384"/>
      <c r="N33" s="385">
        <v>1879223757</v>
      </c>
      <c r="O33" s="384">
        <v>143890000</v>
      </c>
      <c r="P33" s="165">
        <v>44287</v>
      </c>
      <c r="Q33" s="329">
        <v>0</v>
      </c>
      <c r="R33" s="457">
        <v>0</v>
      </c>
      <c r="S33" s="525"/>
      <c r="T33" s="497"/>
      <c r="U33" s="69" t="s">
        <v>422</v>
      </c>
      <c r="V33" s="514"/>
      <c r="W33" s="163" t="s">
        <v>423</v>
      </c>
      <c r="X33" s="163" t="s">
        <v>670</v>
      </c>
      <c r="Y33" s="163" t="s">
        <v>471</v>
      </c>
      <c r="Z33" s="70"/>
      <c r="AA33" s="70"/>
    </row>
    <row r="34" spans="1:27" ht="34.5" customHeight="1">
      <c r="A34" s="74">
        <v>27</v>
      </c>
      <c r="B34" s="156" t="s">
        <v>401</v>
      </c>
      <c r="C34" s="130" t="s">
        <v>400</v>
      </c>
      <c r="D34" s="386" t="s">
        <v>413</v>
      </c>
      <c r="E34" s="366">
        <v>9014716079</v>
      </c>
      <c r="F34" s="153" t="s">
        <v>424</v>
      </c>
      <c r="G34" s="125" t="s">
        <v>425</v>
      </c>
      <c r="H34" s="146" t="s">
        <v>426</v>
      </c>
      <c r="I34" s="163" t="s">
        <v>402</v>
      </c>
      <c r="J34" s="400">
        <v>72</v>
      </c>
      <c r="K34" s="400">
        <v>104</v>
      </c>
      <c r="L34" s="384">
        <v>1752687964</v>
      </c>
      <c r="M34" s="384"/>
      <c r="N34" s="385">
        <v>1609753240</v>
      </c>
      <c r="O34" s="384">
        <v>142934724</v>
      </c>
      <c r="P34" s="165">
        <v>44287</v>
      </c>
      <c r="Q34" s="329">
        <v>0</v>
      </c>
      <c r="R34" s="457">
        <v>228500000</v>
      </c>
      <c r="S34" s="525">
        <f>+R34+N34</f>
        <v>1838253240</v>
      </c>
      <c r="T34" s="497"/>
      <c r="U34" s="69" t="s">
        <v>428</v>
      </c>
      <c r="V34" s="514"/>
      <c r="W34" s="163" t="s">
        <v>423</v>
      </c>
      <c r="X34" s="163" t="s">
        <v>671</v>
      </c>
      <c r="Y34" s="163" t="s">
        <v>471</v>
      </c>
      <c r="Z34" s="70"/>
      <c r="AA34" s="70"/>
    </row>
    <row r="35" spans="1:27" ht="34.5" customHeight="1">
      <c r="A35" s="74">
        <v>28</v>
      </c>
      <c r="B35" s="156" t="s">
        <v>401</v>
      </c>
      <c r="C35" s="130" t="s">
        <v>400</v>
      </c>
      <c r="D35" s="386" t="s">
        <v>413</v>
      </c>
      <c r="E35" s="366">
        <v>9014716079</v>
      </c>
      <c r="F35" s="153" t="s">
        <v>424</v>
      </c>
      <c r="G35" s="125" t="s">
        <v>425</v>
      </c>
      <c r="H35" s="146" t="s">
        <v>427</v>
      </c>
      <c r="I35" s="163" t="s">
        <v>402</v>
      </c>
      <c r="J35" s="400">
        <v>70</v>
      </c>
      <c r="K35" s="400">
        <v>105</v>
      </c>
      <c r="L35" s="384">
        <v>1705537445</v>
      </c>
      <c r="M35" s="384"/>
      <c r="N35" s="385">
        <v>1566447927</v>
      </c>
      <c r="O35" s="384">
        <v>139089518</v>
      </c>
      <c r="P35" s="165">
        <v>44287</v>
      </c>
      <c r="Q35" s="329">
        <v>0</v>
      </c>
      <c r="R35" s="457">
        <v>228500000</v>
      </c>
      <c r="S35" s="525">
        <f>+R35+N35</f>
        <v>1794947927</v>
      </c>
      <c r="T35" s="497"/>
      <c r="U35" s="69" t="s">
        <v>428</v>
      </c>
      <c r="V35" s="514"/>
      <c r="W35" s="163" t="s">
        <v>423</v>
      </c>
      <c r="X35" s="163" t="s">
        <v>672</v>
      </c>
      <c r="Y35" s="163" t="s">
        <v>471</v>
      </c>
      <c r="Z35" s="70"/>
      <c r="AA35" s="70"/>
    </row>
    <row r="36" spans="1:27" ht="34.5" customHeight="1">
      <c r="A36" s="74">
        <v>29</v>
      </c>
      <c r="B36" s="156" t="s">
        <v>401</v>
      </c>
      <c r="C36" s="130" t="s">
        <v>429</v>
      </c>
      <c r="D36" s="337" t="s">
        <v>430</v>
      </c>
      <c r="E36" s="387">
        <v>1072193992</v>
      </c>
      <c r="F36" s="152" t="s">
        <v>435</v>
      </c>
      <c r="G36" s="155" t="s">
        <v>434</v>
      </c>
      <c r="H36" s="177" t="s">
        <v>431</v>
      </c>
      <c r="I36" s="163" t="s">
        <v>432</v>
      </c>
      <c r="J36" s="400">
        <v>98</v>
      </c>
      <c r="K36" s="400">
        <v>109</v>
      </c>
      <c r="L36" s="159">
        <v>17500000</v>
      </c>
      <c r="M36" s="159">
        <v>3500000</v>
      </c>
      <c r="N36" s="160">
        <v>17500000</v>
      </c>
      <c r="O36" s="160">
        <v>0</v>
      </c>
      <c r="P36" s="165">
        <v>44305</v>
      </c>
      <c r="Q36" s="329">
        <v>0</v>
      </c>
      <c r="R36" s="457"/>
      <c r="S36" s="525"/>
      <c r="T36" s="497"/>
      <c r="U36" s="362" t="s">
        <v>433</v>
      </c>
      <c r="V36" s="511">
        <v>100</v>
      </c>
      <c r="W36" s="351" t="s">
        <v>466</v>
      </c>
      <c r="X36" s="163" t="s">
        <v>673</v>
      </c>
      <c r="Y36" s="163" t="s">
        <v>471</v>
      </c>
      <c r="Z36" s="70"/>
      <c r="AA36" s="70"/>
    </row>
    <row r="37" spans="1:27" ht="34.5" customHeight="1">
      <c r="A37" s="74">
        <v>30</v>
      </c>
      <c r="B37" s="156" t="s">
        <v>436</v>
      </c>
      <c r="C37" s="130" t="s">
        <v>437</v>
      </c>
      <c r="D37" s="386" t="s">
        <v>438</v>
      </c>
      <c r="E37" s="162" t="s">
        <v>821</v>
      </c>
      <c r="F37" s="163" t="s">
        <v>440</v>
      </c>
      <c r="G37" s="164" t="s">
        <v>441</v>
      </c>
      <c r="H37" s="177" t="s">
        <v>442</v>
      </c>
      <c r="I37" s="163" t="s">
        <v>443</v>
      </c>
      <c r="J37" s="400">
        <v>18</v>
      </c>
      <c r="K37" s="400">
        <v>52</v>
      </c>
      <c r="L37" s="159">
        <v>32000000</v>
      </c>
      <c r="M37" s="159"/>
      <c r="N37" s="160">
        <v>32000000</v>
      </c>
      <c r="O37" s="160">
        <v>0</v>
      </c>
      <c r="P37" s="165">
        <v>44242</v>
      </c>
      <c r="Q37" s="329">
        <v>0</v>
      </c>
      <c r="R37" s="457"/>
      <c r="S37" s="525"/>
      <c r="T37" s="497"/>
      <c r="U37" s="69"/>
      <c r="V37" s="514">
        <v>80</v>
      </c>
      <c r="W37" s="163" t="s">
        <v>444</v>
      </c>
      <c r="X37" s="163" t="s">
        <v>674</v>
      </c>
      <c r="Y37" s="163" t="s">
        <v>475</v>
      </c>
      <c r="Z37" s="70"/>
      <c r="AA37" s="70"/>
    </row>
    <row r="38" spans="1:27" s="161" customFormat="1" ht="40.5" customHeight="1">
      <c r="A38" s="156">
        <v>31</v>
      </c>
      <c r="B38" s="156" t="s">
        <v>436</v>
      </c>
      <c r="C38" s="130" t="s">
        <v>437</v>
      </c>
      <c r="D38" s="337" t="s">
        <v>439</v>
      </c>
      <c r="E38" s="157">
        <v>8300379463</v>
      </c>
      <c r="F38" s="158" t="s">
        <v>445</v>
      </c>
      <c r="G38" s="158" t="s">
        <v>446</v>
      </c>
      <c r="H38" s="177" t="s">
        <v>447</v>
      </c>
      <c r="I38" s="163" t="s">
        <v>448</v>
      </c>
      <c r="J38" s="400">
        <v>100</v>
      </c>
      <c r="K38" s="400">
        <v>81</v>
      </c>
      <c r="L38" s="159">
        <v>7997204</v>
      </c>
      <c r="M38" s="159"/>
      <c r="N38" s="160">
        <v>7997204</v>
      </c>
      <c r="O38" s="160">
        <v>0</v>
      </c>
      <c r="P38" s="165">
        <v>44273</v>
      </c>
      <c r="Q38" s="329">
        <v>0</v>
      </c>
      <c r="R38" s="457"/>
      <c r="S38" s="525"/>
      <c r="T38" s="497"/>
      <c r="U38" s="69"/>
      <c r="V38" s="514">
        <v>100</v>
      </c>
      <c r="W38" s="163" t="s">
        <v>466</v>
      </c>
      <c r="X38" s="163" t="s">
        <v>675</v>
      </c>
      <c r="Y38" s="163" t="s">
        <v>467</v>
      </c>
      <c r="Z38" s="70"/>
      <c r="AA38" s="70"/>
    </row>
    <row r="39" spans="1:27" ht="75" customHeight="1">
      <c r="A39" s="74">
        <v>32</v>
      </c>
      <c r="B39" s="156" t="s">
        <v>401</v>
      </c>
      <c r="C39" s="130" t="s">
        <v>549</v>
      </c>
      <c r="D39" s="337" t="s">
        <v>550</v>
      </c>
      <c r="E39" s="263">
        <v>9014232025</v>
      </c>
      <c r="F39" s="264" t="s">
        <v>551</v>
      </c>
      <c r="G39" s="265" t="s">
        <v>552</v>
      </c>
      <c r="H39" s="266" t="s">
        <v>553</v>
      </c>
      <c r="I39" s="163" t="s">
        <v>554</v>
      </c>
      <c r="J39" s="400"/>
      <c r="K39" s="400"/>
      <c r="L39" s="388">
        <v>0</v>
      </c>
      <c r="M39" s="388"/>
      <c r="N39" s="389">
        <v>0</v>
      </c>
      <c r="O39" s="389">
        <v>0</v>
      </c>
      <c r="P39" s="165">
        <v>44348</v>
      </c>
      <c r="Q39" s="390">
        <v>0</v>
      </c>
      <c r="R39" s="467"/>
      <c r="S39" s="525"/>
      <c r="T39" s="497"/>
      <c r="U39" s="267" t="s">
        <v>555</v>
      </c>
      <c r="V39" s="515">
        <v>10</v>
      </c>
      <c r="W39" s="163" t="s">
        <v>444</v>
      </c>
      <c r="X39" s="163" t="s">
        <v>676</v>
      </c>
      <c r="Y39" s="163" t="s">
        <v>468</v>
      </c>
      <c r="Z39" s="391"/>
      <c r="AA39" s="391"/>
    </row>
    <row r="40" spans="1:27" ht="75" customHeight="1">
      <c r="A40" s="74">
        <v>33</v>
      </c>
      <c r="B40" s="156" t="s">
        <v>401</v>
      </c>
      <c r="C40" s="130" t="s">
        <v>556</v>
      </c>
      <c r="D40" s="337" t="s">
        <v>557</v>
      </c>
      <c r="E40" s="268">
        <v>8300956140</v>
      </c>
      <c r="F40" s="269" t="s">
        <v>394</v>
      </c>
      <c r="G40" s="256" t="s">
        <v>395</v>
      </c>
      <c r="H40" s="270" t="s">
        <v>558</v>
      </c>
      <c r="I40" s="163" t="s">
        <v>170</v>
      </c>
      <c r="J40" s="400">
        <v>161</v>
      </c>
      <c r="K40" s="400">
        <v>158</v>
      </c>
      <c r="L40" s="388">
        <v>2037907582</v>
      </c>
      <c r="M40" s="388"/>
      <c r="N40" s="389">
        <v>1872837068</v>
      </c>
      <c r="O40" s="389">
        <v>165070514</v>
      </c>
      <c r="P40" s="165">
        <v>44348</v>
      </c>
      <c r="Q40" s="390">
        <v>1</v>
      </c>
      <c r="R40" s="467">
        <v>852292917</v>
      </c>
      <c r="S40" s="525">
        <v>2725129985</v>
      </c>
      <c r="T40" s="497">
        <v>2725129985</v>
      </c>
      <c r="U40" s="270" t="s">
        <v>559</v>
      </c>
      <c r="V40" s="516"/>
      <c r="W40" s="163" t="s">
        <v>444</v>
      </c>
      <c r="X40" s="163" t="s">
        <v>677</v>
      </c>
      <c r="Y40" s="163" t="s">
        <v>560</v>
      </c>
      <c r="Z40" s="391"/>
      <c r="AA40" s="391"/>
    </row>
    <row r="41" spans="1:27" ht="75" customHeight="1">
      <c r="A41" s="74">
        <v>34</v>
      </c>
      <c r="B41" s="156" t="s">
        <v>570</v>
      </c>
      <c r="C41" s="130" t="s">
        <v>571</v>
      </c>
      <c r="D41" s="337" t="s">
        <v>572</v>
      </c>
      <c r="E41" s="392" t="s">
        <v>573</v>
      </c>
      <c r="F41" s="261" t="s">
        <v>589</v>
      </c>
      <c r="G41" s="261" t="s">
        <v>590</v>
      </c>
      <c r="H41" s="278" t="s">
        <v>588</v>
      </c>
      <c r="I41" s="163" t="s">
        <v>574</v>
      </c>
      <c r="J41" s="400">
        <v>124</v>
      </c>
      <c r="K41" s="400">
        <v>200</v>
      </c>
      <c r="L41" s="393">
        <v>573544192</v>
      </c>
      <c r="M41" s="393"/>
      <c r="N41" s="394">
        <v>573544192</v>
      </c>
      <c r="O41" s="394"/>
      <c r="P41" s="487">
        <v>44371</v>
      </c>
      <c r="Q41" s="395">
        <v>0</v>
      </c>
      <c r="R41" s="468">
        <v>282291472</v>
      </c>
      <c r="S41" s="526">
        <f>+R41+N41</f>
        <v>855835664</v>
      </c>
      <c r="T41" s="499">
        <f>+N41</f>
        <v>573544192</v>
      </c>
      <c r="U41" s="275" t="s">
        <v>575</v>
      </c>
      <c r="V41" s="515"/>
      <c r="W41" s="163" t="s">
        <v>444</v>
      </c>
      <c r="X41" s="163" t="s">
        <v>678</v>
      </c>
      <c r="Y41" s="163" t="s">
        <v>475</v>
      </c>
      <c r="Z41" s="276"/>
      <c r="AA41" s="276"/>
    </row>
    <row r="42" spans="1:27" ht="75" customHeight="1">
      <c r="A42" s="74">
        <v>35</v>
      </c>
      <c r="B42" s="156" t="s">
        <v>436</v>
      </c>
      <c r="C42" s="130" t="s">
        <v>437</v>
      </c>
      <c r="D42" s="337" t="s">
        <v>583</v>
      </c>
      <c r="E42" s="392">
        <v>9000242020</v>
      </c>
      <c r="F42" s="278" t="s">
        <v>584</v>
      </c>
      <c r="G42" s="275" t="s">
        <v>587</v>
      </c>
      <c r="H42" s="278" t="s">
        <v>585</v>
      </c>
      <c r="I42" s="163" t="s">
        <v>586</v>
      </c>
      <c r="J42" s="400">
        <v>158</v>
      </c>
      <c r="K42" s="400">
        <v>177</v>
      </c>
      <c r="L42" s="393">
        <v>8710968</v>
      </c>
      <c r="M42" s="393"/>
      <c r="N42" s="394"/>
      <c r="O42" s="396"/>
      <c r="P42" s="487">
        <v>44347</v>
      </c>
      <c r="Q42" s="395">
        <v>0</v>
      </c>
      <c r="R42" s="468">
        <v>0</v>
      </c>
      <c r="S42" s="529"/>
      <c r="T42" s="500">
        <f>+L42</f>
        <v>8710968</v>
      </c>
      <c r="U42" s="278"/>
      <c r="V42" s="516">
        <v>100</v>
      </c>
      <c r="W42" s="163" t="s">
        <v>466</v>
      </c>
      <c r="X42" s="163" t="s">
        <v>679</v>
      </c>
      <c r="Y42" s="163" t="s">
        <v>579</v>
      </c>
      <c r="Z42" s="276"/>
      <c r="AA42" s="276"/>
    </row>
    <row r="43" spans="1:27" ht="75" customHeight="1">
      <c r="A43" s="74">
        <v>36</v>
      </c>
      <c r="B43" s="156" t="s">
        <v>401</v>
      </c>
      <c r="C43" s="130" t="s">
        <v>400</v>
      </c>
      <c r="D43" s="337" t="s">
        <v>557</v>
      </c>
      <c r="E43" s="276">
        <v>8300956140</v>
      </c>
      <c r="F43" s="277" t="s">
        <v>394</v>
      </c>
      <c r="G43" s="262" t="s">
        <v>395</v>
      </c>
      <c r="H43" s="278" t="s">
        <v>558</v>
      </c>
      <c r="I43" s="163" t="s">
        <v>582</v>
      </c>
      <c r="J43" s="400">
        <v>199</v>
      </c>
      <c r="K43" s="400">
        <v>225</v>
      </c>
      <c r="L43" s="393">
        <v>3726631940</v>
      </c>
      <c r="M43" s="393"/>
      <c r="N43" s="394">
        <v>3424774753</v>
      </c>
      <c r="O43" s="394">
        <v>301857187</v>
      </c>
      <c r="P43" s="487" t="s">
        <v>627</v>
      </c>
      <c r="Q43" s="395">
        <v>0</v>
      </c>
      <c r="R43" s="468">
        <v>0</v>
      </c>
      <c r="S43" s="529">
        <f>+M43</f>
        <v>0</v>
      </c>
      <c r="T43" s="500">
        <f>+N43</f>
        <v>3424774753</v>
      </c>
      <c r="U43" s="275" t="s">
        <v>576</v>
      </c>
      <c r="V43" s="515">
        <v>100</v>
      </c>
      <c r="W43" s="163" t="s">
        <v>444</v>
      </c>
      <c r="X43" s="163" t="s">
        <v>680</v>
      </c>
      <c r="Y43" s="163" t="s">
        <v>560</v>
      </c>
      <c r="Z43" s="276"/>
      <c r="AA43" s="276"/>
    </row>
    <row r="44" spans="1:27" ht="75" customHeight="1">
      <c r="A44" s="74">
        <v>37</v>
      </c>
      <c r="B44" s="156" t="s">
        <v>401</v>
      </c>
      <c r="C44" s="130" t="s">
        <v>400</v>
      </c>
      <c r="D44" s="337" t="s">
        <v>577</v>
      </c>
      <c r="E44" s="392">
        <v>9014985655</v>
      </c>
      <c r="F44" s="261" t="s">
        <v>581</v>
      </c>
      <c r="G44" s="262" t="s">
        <v>580</v>
      </c>
      <c r="H44" s="278" t="s">
        <v>558</v>
      </c>
      <c r="I44" s="163" t="s">
        <v>582</v>
      </c>
      <c r="J44" s="400">
        <v>200</v>
      </c>
      <c r="K44" s="400">
        <v>226</v>
      </c>
      <c r="L44" s="393">
        <v>3339552527</v>
      </c>
      <c r="M44" s="393"/>
      <c r="N44" s="394">
        <v>3052351010</v>
      </c>
      <c r="O44" s="394">
        <v>287201517</v>
      </c>
      <c r="P44" s="487">
        <v>44385</v>
      </c>
      <c r="Q44" s="395">
        <v>2</v>
      </c>
      <c r="R44" s="468">
        <v>1360492330</v>
      </c>
      <c r="S44" s="529">
        <v>4412843340</v>
      </c>
      <c r="T44" s="500">
        <v>4412843340</v>
      </c>
      <c r="U44" s="275" t="s">
        <v>578</v>
      </c>
      <c r="V44" s="515">
        <v>100</v>
      </c>
      <c r="W44" s="163" t="s">
        <v>444</v>
      </c>
      <c r="X44" s="163" t="s">
        <v>681</v>
      </c>
      <c r="Y44" s="163" t="s">
        <v>560</v>
      </c>
      <c r="Z44" s="276"/>
      <c r="AA44" s="276"/>
    </row>
    <row r="45" spans="1:27" ht="75" customHeight="1">
      <c r="A45" s="74">
        <v>38</v>
      </c>
      <c r="B45" s="156" t="s">
        <v>401</v>
      </c>
      <c r="C45" s="130" t="s">
        <v>139</v>
      </c>
      <c r="D45" s="337" t="s">
        <v>621</v>
      </c>
      <c r="E45" s="280">
        <v>79506334</v>
      </c>
      <c r="F45" s="281" t="s">
        <v>623</v>
      </c>
      <c r="G45" s="279" t="s">
        <v>624</v>
      </c>
      <c r="H45" s="282" t="s">
        <v>625</v>
      </c>
      <c r="I45" s="163" t="s">
        <v>626</v>
      </c>
      <c r="J45" s="400">
        <v>77</v>
      </c>
      <c r="K45" s="400">
        <v>235</v>
      </c>
      <c r="L45" s="393">
        <v>31900000</v>
      </c>
      <c r="M45" s="393"/>
      <c r="N45" s="393">
        <v>31900000</v>
      </c>
      <c r="O45" s="393">
        <v>31900000</v>
      </c>
      <c r="P45" s="487">
        <v>44392</v>
      </c>
      <c r="Q45" s="395">
        <v>0</v>
      </c>
      <c r="R45" s="468"/>
      <c r="S45" s="529"/>
      <c r="T45" s="501"/>
      <c r="U45" s="278" t="s">
        <v>629</v>
      </c>
      <c r="V45" s="516"/>
      <c r="W45" s="163" t="s">
        <v>444</v>
      </c>
      <c r="X45" s="163" t="s">
        <v>682</v>
      </c>
      <c r="Y45" s="163" t="s">
        <v>628</v>
      </c>
      <c r="Z45" s="276"/>
      <c r="AA45" s="276"/>
    </row>
    <row r="46" spans="1:27" s="312" customFormat="1" ht="75" customHeight="1">
      <c r="A46" s="156">
        <v>39</v>
      </c>
      <c r="B46" s="156" t="s">
        <v>401</v>
      </c>
      <c r="C46" s="130" t="s">
        <v>139</v>
      </c>
      <c r="D46" s="337" t="s">
        <v>622</v>
      </c>
      <c r="E46" s="306">
        <v>1076662798</v>
      </c>
      <c r="F46" s="307" t="s">
        <v>630</v>
      </c>
      <c r="G46" s="307" t="s">
        <v>631</v>
      </c>
      <c r="H46" s="397" t="s">
        <v>632</v>
      </c>
      <c r="I46" s="163" t="s">
        <v>68</v>
      </c>
      <c r="J46" s="400">
        <v>253</v>
      </c>
      <c r="K46" s="400">
        <v>267</v>
      </c>
      <c r="L46" s="398">
        <v>16560000</v>
      </c>
      <c r="M46" s="398">
        <v>3312000</v>
      </c>
      <c r="N46" s="399">
        <v>16560000</v>
      </c>
      <c r="O46" s="399">
        <v>16560000</v>
      </c>
      <c r="P46" s="488">
        <v>44404</v>
      </c>
      <c r="Q46" s="400">
        <v>0</v>
      </c>
      <c r="R46" s="469"/>
      <c r="S46" s="530"/>
      <c r="T46" s="502"/>
      <c r="U46" s="401" t="s">
        <v>633</v>
      </c>
      <c r="V46" s="517"/>
      <c r="W46" s="163" t="s">
        <v>444</v>
      </c>
      <c r="X46" s="401" t="s">
        <v>683</v>
      </c>
      <c r="Y46" s="163" t="s">
        <v>470</v>
      </c>
      <c r="Z46" s="401"/>
      <c r="AA46" s="401"/>
    </row>
    <row r="47" spans="1:27" ht="75" customHeight="1">
      <c r="A47" s="74">
        <v>40</v>
      </c>
      <c r="B47" s="156" t="s">
        <v>401</v>
      </c>
      <c r="C47" s="130" t="s">
        <v>139</v>
      </c>
      <c r="D47" s="402" t="s">
        <v>634</v>
      </c>
      <c r="E47" s="289">
        <v>11227707</v>
      </c>
      <c r="F47" s="136" t="s">
        <v>635</v>
      </c>
      <c r="G47" s="150" t="s">
        <v>636</v>
      </c>
      <c r="H47" s="283" t="s">
        <v>822</v>
      </c>
      <c r="I47" s="163" t="s">
        <v>71</v>
      </c>
      <c r="J47" s="400">
        <v>256</v>
      </c>
      <c r="K47" s="400">
        <v>271</v>
      </c>
      <c r="L47" s="403">
        <v>29000000</v>
      </c>
      <c r="M47" s="403"/>
      <c r="N47" s="404">
        <v>29000000</v>
      </c>
      <c r="O47" s="404">
        <v>29000000</v>
      </c>
      <c r="P47" s="165">
        <v>44410</v>
      </c>
      <c r="Q47" s="405">
        <v>0</v>
      </c>
      <c r="R47" s="470"/>
      <c r="S47" s="525"/>
      <c r="T47" s="497"/>
      <c r="U47" s="283" t="s">
        <v>637</v>
      </c>
      <c r="V47" s="518"/>
      <c r="W47" s="163" t="s">
        <v>444</v>
      </c>
      <c r="X47" s="163" t="s">
        <v>684</v>
      </c>
      <c r="Y47" s="163" t="s">
        <v>469</v>
      </c>
      <c r="Z47" s="406"/>
      <c r="AA47" s="406"/>
    </row>
    <row r="48" spans="1:27" ht="75" customHeight="1">
      <c r="A48" s="74">
        <v>41</v>
      </c>
      <c r="B48" s="156" t="s">
        <v>401</v>
      </c>
      <c r="C48" s="130" t="s">
        <v>139</v>
      </c>
      <c r="D48" s="407" t="s">
        <v>640</v>
      </c>
      <c r="E48" s="296">
        <v>1070955233</v>
      </c>
      <c r="F48" s="134" t="s">
        <v>641</v>
      </c>
      <c r="G48" s="279" t="s">
        <v>642</v>
      </c>
      <c r="H48" s="177" t="s">
        <v>643</v>
      </c>
      <c r="I48" s="163" t="s">
        <v>170</v>
      </c>
      <c r="J48" s="400">
        <v>275</v>
      </c>
      <c r="K48" s="400">
        <v>310</v>
      </c>
      <c r="L48" s="159">
        <v>7824600</v>
      </c>
      <c r="M48" s="159">
        <v>3912300</v>
      </c>
      <c r="N48" s="408">
        <v>7824600</v>
      </c>
      <c r="O48" s="408">
        <v>7824600</v>
      </c>
      <c r="P48" s="165">
        <v>44427</v>
      </c>
      <c r="Q48" s="409">
        <v>0</v>
      </c>
      <c r="R48" s="471"/>
      <c r="S48" s="531"/>
      <c r="T48" s="503"/>
      <c r="U48" s="410" t="s">
        <v>639</v>
      </c>
      <c r="V48" s="517"/>
      <c r="W48" s="163" t="s">
        <v>444</v>
      </c>
      <c r="X48" s="163" t="s">
        <v>685</v>
      </c>
      <c r="Y48" s="163" t="s">
        <v>473</v>
      </c>
      <c r="Z48" s="411"/>
      <c r="AA48" s="412"/>
    </row>
    <row r="49" spans="1:27" s="304" customFormat="1" ht="75" customHeight="1">
      <c r="A49" s="156">
        <v>42</v>
      </c>
      <c r="B49" s="156" t="s">
        <v>688</v>
      </c>
      <c r="C49" s="130" t="s">
        <v>688</v>
      </c>
      <c r="D49" s="337" t="s">
        <v>692</v>
      </c>
      <c r="E49" s="413">
        <v>800135563</v>
      </c>
      <c r="F49" s="413" t="s">
        <v>690</v>
      </c>
      <c r="G49" s="413" t="s">
        <v>691</v>
      </c>
      <c r="H49" s="414" t="s">
        <v>693</v>
      </c>
      <c r="I49" s="163" t="s">
        <v>71</v>
      </c>
      <c r="J49" s="400">
        <v>265</v>
      </c>
      <c r="K49" s="400">
        <v>282</v>
      </c>
      <c r="L49" s="415">
        <v>15210233</v>
      </c>
      <c r="M49" s="415"/>
      <c r="N49" s="416">
        <v>15210233</v>
      </c>
      <c r="O49" s="416">
        <v>15210233</v>
      </c>
      <c r="P49" s="489">
        <v>44438</v>
      </c>
      <c r="Q49" s="417">
        <v>0</v>
      </c>
      <c r="R49" s="472"/>
      <c r="S49" s="532"/>
      <c r="T49" s="504"/>
      <c r="U49" s="144" t="s">
        <v>689</v>
      </c>
      <c r="V49" s="519"/>
      <c r="W49" s="163" t="s">
        <v>444</v>
      </c>
      <c r="X49" s="418" t="s">
        <v>686</v>
      </c>
      <c r="Y49" s="163" t="s">
        <v>687</v>
      </c>
      <c r="Z49" s="418"/>
      <c r="AA49" s="418"/>
    </row>
    <row r="50" spans="1:27" ht="75" customHeight="1">
      <c r="A50" s="74">
        <v>43</v>
      </c>
      <c r="B50" s="156" t="s">
        <v>401</v>
      </c>
      <c r="C50" s="130" t="s">
        <v>697</v>
      </c>
      <c r="D50" s="337" t="s">
        <v>694</v>
      </c>
      <c r="E50" s="302">
        <v>9006075629</v>
      </c>
      <c r="F50" s="302" t="s">
        <v>698</v>
      </c>
      <c r="G50" s="302" t="s">
        <v>699</v>
      </c>
      <c r="H50" s="419" t="s">
        <v>695</v>
      </c>
      <c r="I50" s="163" t="s">
        <v>701</v>
      </c>
      <c r="J50" s="400"/>
      <c r="K50" s="400"/>
      <c r="L50" s="420">
        <v>0</v>
      </c>
      <c r="M50" s="420"/>
      <c r="N50" s="421">
        <v>0</v>
      </c>
      <c r="O50" s="421">
        <v>0</v>
      </c>
      <c r="P50" s="165">
        <v>44434</v>
      </c>
      <c r="Q50" s="422">
        <v>0</v>
      </c>
      <c r="R50" s="473"/>
      <c r="S50" s="533"/>
      <c r="T50" s="505"/>
      <c r="U50" s="156" t="s">
        <v>696</v>
      </c>
      <c r="V50" s="514">
        <v>100</v>
      </c>
      <c r="W50" s="351" t="s">
        <v>466</v>
      </c>
      <c r="X50" s="163" t="s">
        <v>700</v>
      </c>
      <c r="Y50" s="163" t="s">
        <v>468</v>
      </c>
      <c r="Z50" s="74"/>
      <c r="AA50" s="74"/>
    </row>
    <row r="51" spans="1:27" ht="75" customHeight="1">
      <c r="A51" s="74">
        <v>44</v>
      </c>
      <c r="B51" s="156" t="s">
        <v>401</v>
      </c>
      <c r="C51" s="130" t="s">
        <v>139</v>
      </c>
      <c r="D51" s="337" t="s">
        <v>724</v>
      </c>
      <c r="E51" s="437">
        <v>860012336</v>
      </c>
      <c r="F51" s="437" t="s">
        <v>823</v>
      </c>
      <c r="G51" s="437" t="s">
        <v>824</v>
      </c>
      <c r="H51" s="419" t="s">
        <v>730</v>
      </c>
      <c r="I51" s="163" t="s">
        <v>731</v>
      </c>
      <c r="J51" s="400">
        <v>260</v>
      </c>
      <c r="K51" s="400"/>
      <c r="L51" s="159">
        <v>5969040</v>
      </c>
      <c r="M51" s="159"/>
      <c r="N51" s="159">
        <v>5969040</v>
      </c>
      <c r="O51" s="160"/>
      <c r="P51" s="165">
        <v>44469</v>
      </c>
      <c r="Q51" s="329">
        <v>0</v>
      </c>
      <c r="R51" s="457"/>
      <c r="S51" s="525"/>
      <c r="T51" s="497"/>
      <c r="U51" s="69" t="s">
        <v>268</v>
      </c>
      <c r="V51" s="514"/>
      <c r="W51" s="163" t="s">
        <v>444</v>
      </c>
      <c r="X51" s="478" t="s">
        <v>764</v>
      </c>
      <c r="Y51" s="163" t="s">
        <v>473</v>
      </c>
      <c r="Z51" s="70"/>
      <c r="AA51" s="70"/>
    </row>
    <row r="52" spans="1:27" ht="75" customHeight="1">
      <c r="A52" s="74">
        <v>45</v>
      </c>
      <c r="B52" s="156" t="s">
        <v>401</v>
      </c>
      <c r="C52" s="130" t="s">
        <v>139</v>
      </c>
      <c r="D52" s="337" t="s">
        <v>725</v>
      </c>
      <c r="E52" s="413" t="s">
        <v>733</v>
      </c>
      <c r="F52" s="129" t="s">
        <v>80</v>
      </c>
      <c r="G52" s="355" t="s">
        <v>81</v>
      </c>
      <c r="H52" s="419" t="s">
        <v>729</v>
      </c>
      <c r="I52" s="163" t="s">
        <v>596</v>
      </c>
      <c r="J52" s="400">
        <v>333</v>
      </c>
      <c r="K52" s="400">
        <v>312</v>
      </c>
      <c r="L52" s="159">
        <v>21000000</v>
      </c>
      <c r="M52" s="159"/>
      <c r="N52" s="159">
        <v>21000000</v>
      </c>
      <c r="O52" s="160"/>
      <c r="P52" s="165">
        <v>44463</v>
      </c>
      <c r="Q52" s="329">
        <v>0</v>
      </c>
      <c r="R52" s="457"/>
      <c r="S52" s="525"/>
      <c r="T52" s="497"/>
      <c r="U52" s="69" t="s">
        <v>268</v>
      </c>
      <c r="V52" s="514">
        <v>70</v>
      </c>
      <c r="W52" s="163" t="s">
        <v>444</v>
      </c>
      <c r="X52" s="479" t="s">
        <v>765</v>
      </c>
      <c r="Y52" s="163" t="s">
        <v>468</v>
      </c>
      <c r="Z52" s="70"/>
      <c r="AA52" s="70"/>
    </row>
    <row r="53" spans="1:27" ht="75" customHeight="1">
      <c r="A53" s="74">
        <v>46</v>
      </c>
      <c r="B53" s="156" t="s">
        <v>726</v>
      </c>
      <c r="C53" s="130" t="s">
        <v>139</v>
      </c>
      <c r="D53" s="337" t="s">
        <v>727</v>
      </c>
      <c r="E53" s="302" t="s">
        <v>734</v>
      </c>
      <c r="F53" s="448" t="s">
        <v>826</v>
      </c>
      <c r="G53" s="155" t="s">
        <v>825</v>
      </c>
      <c r="H53" s="419" t="s">
        <v>728</v>
      </c>
      <c r="I53" s="163" t="s">
        <v>732</v>
      </c>
      <c r="J53" s="400"/>
      <c r="K53" s="400"/>
      <c r="L53" s="159">
        <v>0</v>
      </c>
      <c r="M53" s="159"/>
      <c r="N53" s="159">
        <v>0</v>
      </c>
      <c r="O53" s="160"/>
      <c r="P53" s="165">
        <v>44463</v>
      </c>
      <c r="Q53" s="329">
        <v>0</v>
      </c>
      <c r="R53" s="457"/>
      <c r="S53" s="525"/>
      <c r="T53" s="497"/>
      <c r="U53" s="69" t="s">
        <v>268</v>
      </c>
      <c r="V53" s="514"/>
      <c r="W53" s="163" t="s">
        <v>444</v>
      </c>
      <c r="X53" s="456" t="s">
        <v>766</v>
      </c>
      <c r="Y53" s="163" t="s">
        <v>475</v>
      </c>
      <c r="Z53" s="70"/>
      <c r="AA53" s="70"/>
    </row>
    <row r="54" spans="1:27" ht="75" customHeight="1">
      <c r="A54" s="74">
        <v>47</v>
      </c>
      <c r="B54" s="156" t="s">
        <v>436</v>
      </c>
      <c r="C54" s="130" t="s">
        <v>437</v>
      </c>
      <c r="D54" s="337" t="s">
        <v>736</v>
      </c>
      <c r="E54" s="452">
        <v>8909006089</v>
      </c>
      <c r="F54" s="453" t="s">
        <v>849</v>
      </c>
      <c r="G54" s="451"/>
      <c r="H54" s="423" t="s">
        <v>735</v>
      </c>
      <c r="I54" s="163" t="s">
        <v>731</v>
      </c>
      <c r="J54" s="400">
        <v>269</v>
      </c>
      <c r="K54" s="400">
        <v>313</v>
      </c>
      <c r="L54" s="159">
        <v>12235840</v>
      </c>
      <c r="M54" s="159"/>
      <c r="N54" s="160"/>
      <c r="O54" s="160"/>
      <c r="P54" s="165">
        <v>44462</v>
      </c>
      <c r="Q54" s="329">
        <v>0</v>
      </c>
      <c r="R54" s="457"/>
      <c r="S54" s="525"/>
      <c r="T54" s="497"/>
      <c r="U54" s="69"/>
      <c r="V54" s="514"/>
      <c r="W54" s="163" t="s">
        <v>444</v>
      </c>
      <c r="X54" s="456" t="s">
        <v>767</v>
      </c>
      <c r="Y54" s="163" t="s">
        <v>475</v>
      </c>
      <c r="Z54" s="70"/>
      <c r="AA54" s="70"/>
    </row>
    <row r="55" spans="1:27" ht="75" customHeight="1">
      <c r="A55" s="424">
        <v>48</v>
      </c>
      <c r="B55" s="156" t="s">
        <v>401</v>
      </c>
      <c r="C55" s="130" t="s">
        <v>139</v>
      </c>
      <c r="D55" s="337" t="s">
        <v>57</v>
      </c>
      <c r="E55" s="196">
        <v>1032485324</v>
      </c>
      <c r="F55" s="128" t="s">
        <v>76</v>
      </c>
      <c r="G55" s="355" t="s">
        <v>74</v>
      </c>
      <c r="H55" s="167" t="s">
        <v>161</v>
      </c>
      <c r="I55" s="163" t="s">
        <v>738</v>
      </c>
      <c r="J55" s="400">
        <v>358</v>
      </c>
      <c r="K55" s="400">
        <v>336</v>
      </c>
      <c r="L55" s="159">
        <v>7587455</v>
      </c>
      <c r="M55" s="159">
        <v>3034982</v>
      </c>
      <c r="N55" s="160"/>
      <c r="O55" s="160"/>
      <c r="P55" s="165">
        <v>44482</v>
      </c>
      <c r="Q55" s="425">
        <v>0</v>
      </c>
      <c r="R55" s="474"/>
      <c r="S55" s="525"/>
      <c r="T55" s="506"/>
      <c r="U55" s="426" t="s">
        <v>747</v>
      </c>
      <c r="V55" s="514"/>
      <c r="W55" s="163" t="s">
        <v>70</v>
      </c>
      <c r="X55" s="427" t="s">
        <v>768</v>
      </c>
      <c r="Y55" s="163" t="s">
        <v>469</v>
      </c>
      <c r="Z55" s="70"/>
      <c r="AA55" s="70"/>
    </row>
    <row r="56" spans="1:27" ht="75" customHeight="1">
      <c r="A56" s="424">
        <v>49</v>
      </c>
      <c r="B56" s="156" t="s">
        <v>401</v>
      </c>
      <c r="C56" s="130" t="s">
        <v>139</v>
      </c>
      <c r="D56" s="337" t="s">
        <v>263</v>
      </c>
      <c r="E56" s="133">
        <v>1018419743</v>
      </c>
      <c r="F56" s="134" t="s">
        <v>279</v>
      </c>
      <c r="G56" s="125" t="s">
        <v>280</v>
      </c>
      <c r="H56" s="439" t="s">
        <v>827</v>
      </c>
      <c r="I56" s="163" t="s">
        <v>738</v>
      </c>
      <c r="J56" s="400">
        <v>357</v>
      </c>
      <c r="K56" s="400">
        <v>337</v>
      </c>
      <c r="L56" s="159">
        <v>11250000</v>
      </c>
      <c r="M56" s="159">
        <v>4500000</v>
      </c>
      <c r="N56" s="160"/>
      <c r="O56" s="160"/>
      <c r="P56" s="165">
        <v>44482</v>
      </c>
      <c r="Q56" s="425"/>
      <c r="R56" s="474"/>
      <c r="S56" s="525"/>
      <c r="T56" s="506"/>
      <c r="U56" s="426" t="s">
        <v>746</v>
      </c>
      <c r="V56" s="514"/>
      <c r="W56" s="163" t="s">
        <v>70</v>
      </c>
      <c r="X56" s="456" t="s">
        <v>769</v>
      </c>
      <c r="Y56" s="163" t="s">
        <v>739</v>
      </c>
      <c r="Z56" s="70"/>
      <c r="AA56" s="70"/>
    </row>
    <row r="57" spans="1:27" ht="75" customHeight="1">
      <c r="A57" s="424">
        <v>50</v>
      </c>
      <c r="B57" s="156" t="s">
        <v>401</v>
      </c>
      <c r="C57" s="130" t="s">
        <v>139</v>
      </c>
      <c r="D57" s="337" t="s">
        <v>742</v>
      </c>
      <c r="E57" s="132">
        <v>80134073</v>
      </c>
      <c r="F57" s="130" t="s">
        <v>292</v>
      </c>
      <c r="G57" s="362" t="s">
        <v>95</v>
      </c>
      <c r="H57" s="167" t="s">
        <v>167</v>
      </c>
      <c r="I57" s="163" t="s">
        <v>738</v>
      </c>
      <c r="J57" s="400">
        <v>359</v>
      </c>
      <c r="K57" s="400">
        <v>340</v>
      </c>
      <c r="L57" s="159">
        <v>11250000</v>
      </c>
      <c r="M57" s="159">
        <v>4500000</v>
      </c>
      <c r="N57" s="160"/>
      <c r="O57" s="160"/>
      <c r="P57" s="165">
        <v>44483</v>
      </c>
      <c r="Q57" s="425"/>
      <c r="R57" s="474"/>
      <c r="S57" s="525"/>
      <c r="T57" s="506"/>
      <c r="U57" s="426" t="s">
        <v>745</v>
      </c>
      <c r="V57" s="514"/>
      <c r="W57" s="163" t="s">
        <v>70</v>
      </c>
      <c r="X57" s="456" t="s">
        <v>770</v>
      </c>
      <c r="Y57" s="163" t="s">
        <v>469</v>
      </c>
      <c r="Z57" s="70"/>
      <c r="AA57" s="70"/>
    </row>
    <row r="58" spans="1:27" ht="75" customHeight="1">
      <c r="A58" s="424">
        <v>51</v>
      </c>
      <c r="B58" s="156" t="s">
        <v>401</v>
      </c>
      <c r="C58" s="130" t="s">
        <v>139</v>
      </c>
      <c r="D58" s="337" t="s">
        <v>741</v>
      </c>
      <c r="E58" s="437">
        <v>52665176</v>
      </c>
      <c r="F58" s="437" t="s">
        <v>829</v>
      </c>
      <c r="G58" s="437" t="s">
        <v>830</v>
      </c>
      <c r="H58" s="441" t="s">
        <v>828</v>
      </c>
      <c r="I58" s="163" t="s">
        <v>170</v>
      </c>
      <c r="J58" s="400">
        <v>364</v>
      </c>
      <c r="K58" s="400">
        <v>345</v>
      </c>
      <c r="L58" s="159">
        <v>10000000</v>
      </c>
      <c r="M58" s="159">
        <v>5000000</v>
      </c>
      <c r="N58" s="160"/>
      <c r="O58" s="160"/>
      <c r="P58" s="165">
        <v>44489</v>
      </c>
      <c r="Q58" s="425"/>
      <c r="R58" s="474"/>
      <c r="S58" s="525"/>
      <c r="T58" s="506"/>
      <c r="U58" s="426" t="s">
        <v>744</v>
      </c>
      <c r="V58" s="514"/>
      <c r="W58" s="163" t="s">
        <v>70</v>
      </c>
      <c r="X58" s="456" t="s">
        <v>771</v>
      </c>
      <c r="Y58" s="163" t="s">
        <v>470</v>
      </c>
      <c r="Z58" s="70"/>
      <c r="AA58" s="70"/>
    </row>
    <row r="59" spans="1:27" ht="75" customHeight="1">
      <c r="A59" s="424">
        <v>52</v>
      </c>
      <c r="B59" s="428" t="s">
        <v>401</v>
      </c>
      <c r="C59" s="429" t="s">
        <v>549</v>
      </c>
      <c r="D59" s="430" t="s">
        <v>740</v>
      </c>
      <c r="E59" s="437">
        <v>899999114</v>
      </c>
      <c r="F59" s="437" t="s">
        <v>832</v>
      </c>
      <c r="G59" s="437" t="s">
        <v>833</v>
      </c>
      <c r="H59" s="440" t="s">
        <v>831</v>
      </c>
      <c r="I59" s="381" t="s">
        <v>743</v>
      </c>
      <c r="J59" s="493"/>
      <c r="K59" s="493"/>
      <c r="L59" s="377">
        <v>0</v>
      </c>
      <c r="M59" s="377">
        <v>0</v>
      </c>
      <c r="N59" s="431">
        <v>0</v>
      </c>
      <c r="O59" s="431">
        <v>0</v>
      </c>
      <c r="P59" s="432"/>
      <c r="Q59" s="433"/>
      <c r="R59" s="475"/>
      <c r="S59" s="527"/>
      <c r="T59" s="507"/>
      <c r="U59" s="435" t="s">
        <v>748</v>
      </c>
      <c r="V59" s="520"/>
      <c r="W59" s="381" t="s">
        <v>444</v>
      </c>
      <c r="X59" s="456" t="s">
        <v>772</v>
      </c>
      <c r="Y59" s="381" t="s">
        <v>468</v>
      </c>
      <c r="Z59" s="434"/>
      <c r="AA59" s="434"/>
    </row>
    <row r="60" spans="1:27" ht="75" customHeight="1">
      <c r="A60" s="74">
        <v>53</v>
      </c>
      <c r="B60" s="156" t="s">
        <v>401</v>
      </c>
      <c r="C60" s="130" t="s">
        <v>139</v>
      </c>
      <c r="D60" s="436" t="s">
        <v>266</v>
      </c>
      <c r="E60" s="442">
        <v>1020771465</v>
      </c>
      <c r="F60" s="443" t="s">
        <v>297</v>
      </c>
      <c r="G60" s="444" t="s">
        <v>286</v>
      </c>
      <c r="H60" s="447" t="s">
        <v>834</v>
      </c>
      <c r="I60" s="156" t="s">
        <v>170</v>
      </c>
      <c r="J60" s="485">
        <v>376</v>
      </c>
      <c r="K60" s="485">
        <v>354</v>
      </c>
      <c r="L60" s="159">
        <v>8000000</v>
      </c>
      <c r="M60" s="159">
        <v>4000000</v>
      </c>
      <c r="N60" s="160"/>
      <c r="O60" s="160"/>
      <c r="P60" s="165">
        <v>44495</v>
      </c>
      <c r="Q60" s="70"/>
      <c r="R60" s="474"/>
      <c r="S60" s="525"/>
      <c r="T60" s="506"/>
      <c r="U60" s="69" t="s">
        <v>268</v>
      </c>
      <c r="V60" s="520"/>
      <c r="W60" s="381" t="s">
        <v>444</v>
      </c>
      <c r="X60" s="478" t="s">
        <v>773</v>
      </c>
      <c r="Y60" s="156" t="s">
        <v>470</v>
      </c>
      <c r="Z60" s="70"/>
      <c r="AA60" s="70"/>
    </row>
    <row r="61" spans="1:27" ht="75" customHeight="1">
      <c r="A61" s="74">
        <v>54</v>
      </c>
      <c r="B61" s="156" t="s">
        <v>401</v>
      </c>
      <c r="C61" s="130" t="s">
        <v>139</v>
      </c>
      <c r="D61" s="436" t="s">
        <v>749</v>
      </c>
      <c r="E61" s="157">
        <v>52226199</v>
      </c>
      <c r="F61" s="437" t="s">
        <v>837</v>
      </c>
      <c r="G61" s="437" t="s">
        <v>836</v>
      </c>
      <c r="H61" s="441" t="s">
        <v>835</v>
      </c>
      <c r="I61" s="156" t="s">
        <v>170</v>
      </c>
      <c r="J61" s="485">
        <v>379</v>
      </c>
      <c r="K61" s="485">
        <v>356</v>
      </c>
      <c r="L61" s="159">
        <v>12000000</v>
      </c>
      <c r="M61" s="159">
        <v>6000000</v>
      </c>
      <c r="N61" s="160"/>
      <c r="O61" s="160"/>
      <c r="P61" s="165">
        <v>44495</v>
      </c>
      <c r="Q61" s="70"/>
      <c r="R61" s="474"/>
      <c r="S61" s="525"/>
      <c r="T61" s="506"/>
      <c r="U61" s="69" t="s">
        <v>268</v>
      </c>
      <c r="V61" s="520"/>
      <c r="W61" s="381" t="s">
        <v>444</v>
      </c>
      <c r="X61" s="456" t="s">
        <v>774</v>
      </c>
      <c r="Y61" s="156" t="s">
        <v>754</v>
      </c>
      <c r="Z61" s="70"/>
      <c r="AA61" s="70"/>
    </row>
    <row r="62" spans="1:27" ht="75" customHeight="1">
      <c r="A62" s="74">
        <v>55</v>
      </c>
      <c r="B62" s="156" t="s">
        <v>401</v>
      </c>
      <c r="C62" s="130" t="s">
        <v>139</v>
      </c>
      <c r="D62" s="436" t="s">
        <v>430</v>
      </c>
      <c r="E62" s="387">
        <v>1072193992</v>
      </c>
      <c r="F62" s="445" t="s">
        <v>435</v>
      </c>
      <c r="G62" s="155" t="s">
        <v>434</v>
      </c>
      <c r="H62" s="446" t="s">
        <v>431</v>
      </c>
      <c r="I62" s="156" t="s">
        <v>170</v>
      </c>
      <c r="J62" s="485">
        <v>382</v>
      </c>
      <c r="K62" s="485">
        <v>355</v>
      </c>
      <c r="L62" s="159">
        <v>7000000</v>
      </c>
      <c r="M62" s="159">
        <v>3500000</v>
      </c>
      <c r="N62" s="160"/>
      <c r="O62" s="160"/>
      <c r="P62" s="165">
        <v>44498</v>
      </c>
      <c r="Q62" s="70"/>
      <c r="R62" s="474"/>
      <c r="S62" s="525"/>
      <c r="T62" s="506"/>
      <c r="U62" s="69" t="s">
        <v>268</v>
      </c>
      <c r="V62" s="520"/>
      <c r="W62" s="381" t="s">
        <v>444</v>
      </c>
      <c r="X62" s="456" t="s">
        <v>775</v>
      </c>
      <c r="Y62" s="156" t="s">
        <v>754</v>
      </c>
      <c r="Z62" s="70"/>
      <c r="AA62" s="70"/>
    </row>
    <row r="63" spans="1:27" ht="75" customHeight="1">
      <c r="A63" s="74">
        <v>56</v>
      </c>
      <c r="B63" s="156" t="s">
        <v>401</v>
      </c>
      <c r="C63" s="130" t="s">
        <v>139</v>
      </c>
      <c r="D63" s="436" t="s">
        <v>750</v>
      </c>
      <c r="E63" s="280">
        <v>80035300</v>
      </c>
      <c r="F63" s="371" t="s">
        <v>301</v>
      </c>
      <c r="G63" s="142" t="s">
        <v>302</v>
      </c>
      <c r="H63" s="439" t="s">
        <v>838</v>
      </c>
      <c r="I63" s="156" t="s">
        <v>170</v>
      </c>
      <c r="J63" s="485">
        <v>377</v>
      </c>
      <c r="K63" s="485">
        <v>376</v>
      </c>
      <c r="L63" s="159">
        <v>9205220</v>
      </c>
      <c r="M63" s="159">
        <v>4602610</v>
      </c>
      <c r="N63" s="160"/>
      <c r="O63" s="160"/>
      <c r="P63" s="165">
        <v>44497</v>
      </c>
      <c r="Q63" s="70"/>
      <c r="R63" s="474"/>
      <c r="S63" s="525"/>
      <c r="T63" s="506"/>
      <c r="U63" s="69" t="s">
        <v>757</v>
      </c>
      <c r="V63" s="520"/>
      <c r="W63" s="381" t="s">
        <v>444</v>
      </c>
      <c r="X63" s="456" t="s">
        <v>776</v>
      </c>
      <c r="Y63" s="74" t="s">
        <v>469</v>
      </c>
      <c r="Z63" s="70"/>
      <c r="AA63" s="70"/>
    </row>
    <row r="64" spans="1:27" ht="75" customHeight="1">
      <c r="A64" s="74">
        <v>57</v>
      </c>
      <c r="B64" s="156" t="s">
        <v>401</v>
      </c>
      <c r="C64" s="130" t="s">
        <v>139</v>
      </c>
      <c r="D64" s="436" t="s">
        <v>64</v>
      </c>
      <c r="E64" s="200">
        <v>35354704</v>
      </c>
      <c r="F64" s="130" t="s">
        <v>291</v>
      </c>
      <c r="G64" s="360" t="s">
        <v>86</v>
      </c>
      <c r="H64" s="447" t="s">
        <v>839</v>
      </c>
      <c r="I64" s="156" t="s">
        <v>170</v>
      </c>
      <c r="J64" s="485">
        <v>368</v>
      </c>
      <c r="K64" s="485">
        <v>377</v>
      </c>
      <c r="L64" s="159">
        <v>14000000</v>
      </c>
      <c r="M64" s="159">
        <v>7000000</v>
      </c>
      <c r="N64" s="160"/>
      <c r="O64" s="160"/>
      <c r="P64" s="165">
        <v>44497</v>
      </c>
      <c r="Q64" s="70"/>
      <c r="R64" s="474"/>
      <c r="S64" s="525"/>
      <c r="T64" s="506"/>
      <c r="U64" s="69" t="s">
        <v>756</v>
      </c>
      <c r="V64" s="520"/>
      <c r="W64" s="381" t="s">
        <v>444</v>
      </c>
      <c r="X64" s="456" t="s">
        <v>777</v>
      </c>
      <c r="Y64" s="74" t="s">
        <v>469</v>
      </c>
      <c r="Z64" s="70"/>
      <c r="AA64" s="70"/>
    </row>
    <row r="65" spans="1:27" ht="75" customHeight="1">
      <c r="A65" s="74">
        <v>58</v>
      </c>
      <c r="B65" s="156" t="s">
        <v>401</v>
      </c>
      <c r="C65" s="130" t="s">
        <v>139</v>
      </c>
      <c r="D65" s="436" t="s">
        <v>261</v>
      </c>
      <c r="E65" s="135" t="s">
        <v>288</v>
      </c>
      <c r="F65" s="134" t="s">
        <v>294</v>
      </c>
      <c r="G65" s="438" t="s">
        <v>273</v>
      </c>
      <c r="H65" s="439" t="s">
        <v>840</v>
      </c>
      <c r="I65" s="156" t="s">
        <v>170</v>
      </c>
      <c r="J65" s="485">
        <v>366</v>
      </c>
      <c r="K65" s="485">
        <v>378</v>
      </c>
      <c r="L65" s="159">
        <v>10000000</v>
      </c>
      <c r="M65" s="159">
        <v>5000000</v>
      </c>
      <c r="N65" s="160"/>
      <c r="O65" s="160"/>
      <c r="P65" s="165">
        <v>44497</v>
      </c>
      <c r="Q65" s="70"/>
      <c r="R65" s="474"/>
      <c r="S65" s="525"/>
      <c r="T65" s="506"/>
      <c r="U65" s="69" t="s">
        <v>755</v>
      </c>
      <c r="V65" s="520"/>
      <c r="W65" s="381" t="s">
        <v>444</v>
      </c>
      <c r="X65" s="456" t="s">
        <v>778</v>
      </c>
      <c r="Y65" s="156" t="s">
        <v>470</v>
      </c>
      <c r="Z65" s="70"/>
      <c r="AA65" s="70"/>
    </row>
    <row r="66" spans="1:27" ht="75" customHeight="1">
      <c r="A66" s="74">
        <v>59</v>
      </c>
      <c r="B66" s="156" t="s">
        <v>436</v>
      </c>
      <c r="C66" s="130" t="s">
        <v>437</v>
      </c>
      <c r="D66" s="436" t="s">
        <v>751</v>
      </c>
      <c r="E66" s="157" t="s">
        <v>844</v>
      </c>
      <c r="F66" s="158" t="s">
        <v>845</v>
      </c>
      <c r="G66" s="12" t="s">
        <v>846</v>
      </c>
      <c r="H66" s="449" t="s">
        <v>847</v>
      </c>
      <c r="I66" s="156" t="s">
        <v>752</v>
      </c>
      <c r="J66" s="485">
        <v>55</v>
      </c>
      <c r="K66" s="485">
        <v>344</v>
      </c>
      <c r="L66" s="159">
        <v>10000000</v>
      </c>
      <c r="M66" s="159">
        <v>0</v>
      </c>
      <c r="N66" s="160"/>
      <c r="O66" s="160"/>
      <c r="P66" s="165">
        <v>44483</v>
      </c>
      <c r="Q66" s="70"/>
      <c r="R66" s="474"/>
      <c r="S66" s="525"/>
      <c r="T66" s="506"/>
      <c r="U66" s="69"/>
      <c r="V66" s="514"/>
      <c r="W66" s="156" t="s">
        <v>423</v>
      </c>
      <c r="X66" s="456" t="s">
        <v>779</v>
      </c>
      <c r="Y66" s="74" t="s">
        <v>753</v>
      </c>
      <c r="Z66" s="70"/>
      <c r="AA66" s="70"/>
    </row>
    <row r="67" spans="1:27" ht="96" customHeight="1">
      <c r="A67" s="74">
        <v>60</v>
      </c>
      <c r="B67" s="156" t="s">
        <v>401</v>
      </c>
      <c r="C67" s="130" t="s">
        <v>758</v>
      </c>
      <c r="D67" s="436" t="s">
        <v>760</v>
      </c>
      <c r="E67" s="450" t="s">
        <v>848</v>
      </c>
      <c r="F67" s="448" t="s">
        <v>841</v>
      </c>
      <c r="G67" s="448" t="s">
        <v>842</v>
      </c>
      <c r="H67" s="12" t="s">
        <v>843</v>
      </c>
      <c r="I67" s="156" t="s">
        <v>762</v>
      </c>
      <c r="J67" s="485">
        <v>362</v>
      </c>
      <c r="K67" s="485">
        <v>381</v>
      </c>
      <c r="L67" s="159">
        <v>2559018794</v>
      </c>
      <c r="M67" s="159">
        <v>0</v>
      </c>
      <c r="N67" s="160">
        <v>2351738272</v>
      </c>
      <c r="O67" s="160">
        <v>207280522</v>
      </c>
      <c r="P67" s="165">
        <v>44505</v>
      </c>
      <c r="Q67" s="70">
        <v>1</v>
      </c>
      <c r="R67" s="474">
        <v>92175700</v>
      </c>
      <c r="S67" s="525">
        <f>+N67+R67</f>
        <v>2443913972</v>
      </c>
      <c r="T67" s="506"/>
      <c r="U67" s="69" t="s">
        <v>761</v>
      </c>
      <c r="V67" s="514"/>
      <c r="W67" s="156" t="s">
        <v>423</v>
      </c>
      <c r="X67" s="456" t="s">
        <v>780</v>
      </c>
      <c r="Y67" s="69" t="s">
        <v>763</v>
      </c>
      <c r="Z67" s="70"/>
      <c r="AA67" s="70"/>
    </row>
    <row r="68" spans="1:27" ht="126" customHeight="1">
      <c r="A68" s="74">
        <v>61</v>
      </c>
      <c r="B68" s="156" t="s">
        <v>401</v>
      </c>
      <c r="C68" s="130" t="s">
        <v>759</v>
      </c>
      <c r="D68" s="436" t="s">
        <v>760</v>
      </c>
      <c r="E68" t="s">
        <v>848</v>
      </c>
      <c r="F68" s="448" t="s">
        <v>841</v>
      </c>
      <c r="G68" s="448" t="s">
        <v>842</v>
      </c>
      <c r="H68" s="455" t="s">
        <v>843</v>
      </c>
      <c r="I68" s="156" t="s">
        <v>762</v>
      </c>
      <c r="J68" s="485">
        <v>363</v>
      </c>
      <c r="K68" s="485">
        <v>382</v>
      </c>
      <c r="L68" s="159">
        <v>2016285420</v>
      </c>
      <c r="M68" s="159">
        <v>0</v>
      </c>
      <c r="N68" s="160">
        <v>1852966301</v>
      </c>
      <c r="O68" s="160">
        <v>163319119</v>
      </c>
      <c r="P68" s="165">
        <v>44505</v>
      </c>
      <c r="Q68" s="70">
        <v>1</v>
      </c>
      <c r="R68" s="474">
        <v>70119700</v>
      </c>
      <c r="S68" s="525">
        <f>+R68+N68</f>
        <v>1923086001</v>
      </c>
      <c r="T68" s="506"/>
      <c r="U68" s="69" t="s">
        <v>761</v>
      </c>
      <c r="V68" s="514"/>
      <c r="W68" s="156" t="s">
        <v>423</v>
      </c>
      <c r="X68" s="456" t="s">
        <v>781</v>
      </c>
      <c r="Y68" s="69" t="s">
        <v>763</v>
      </c>
      <c r="Z68" s="70"/>
      <c r="AA68" s="70"/>
    </row>
    <row r="69" spans="1:27" ht="75" customHeight="1">
      <c r="A69" s="74">
        <v>62</v>
      </c>
      <c r="B69" s="156" t="s">
        <v>851</v>
      </c>
      <c r="C69" s="130" t="s">
        <v>852</v>
      </c>
      <c r="D69" s="436" t="s">
        <v>853</v>
      </c>
      <c r="E69" s="157" t="s">
        <v>854</v>
      </c>
      <c r="F69" s="158" t="s">
        <v>855</v>
      </c>
      <c r="G69" s="158" t="s">
        <v>856</v>
      </c>
      <c r="H69" s="454" t="s">
        <v>857</v>
      </c>
      <c r="I69" s="156" t="s">
        <v>71</v>
      </c>
      <c r="J69" s="485">
        <v>327</v>
      </c>
      <c r="K69" s="485">
        <v>383</v>
      </c>
      <c r="L69" s="159">
        <v>3931760</v>
      </c>
      <c r="M69" s="159"/>
      <c r="N69" s="160"/>
      <c r="O69" s="160"/>
      <c r="P69" s="74"/>
      <c r="Q69" s="70"/>
      <c r="R69" s="474"/>
      <c r="S69" s="525"/>
      <c r="T69" s="506"/>
      <c r="U69" s="69" t="s">
        <v>859</v>
      </c>
      <c r="V69" s="514"/>
      <c r="W69" s="156" t="s">
        <v>423</v>
      </c>
      <c r="X69" s="479" t="s">
        <v>850</v>
      </c>
      <c r="Y69" s="69" t="s">
        <v>858</v>
      </c>
      <c r="Z69" s="70"/>
      <c r="AA69" s="70"/>
    </row>
    <row r="70" spans="1:27" ht="75" customHeight="1">
      <c r="A70" s="74">
        <v>63</v>
      </c>
      <c r="B70" s="345" t="s">
        <v>62</v>
      </c>
      <c r="C70" s="346" t="s">
        <v>139</v>
      </c>
      <c r="D70" s="347" t="s">
        <v>61</v>
      </c>
      <c r="E70" s="132">
        <v>1073151766</v>
      </c>
      <c r="F70" s="128" t="s">
        <v>290</v>
      </c>
      <c r="G70" s="360" t="s">
        <v>87</v>
      </c>
      <c r="H70" s="167" t="s">
        <v>165</v>
      </c>
      <c r="I70" s="156" t="s">
        <v>873</v>
      </c>
      <c r="J70" s="485">
        <v>383</v>
      </c>
      <c r="K70" s="485">
        <v>386</v>
      </c>
      <c r="L70" s="159">
        <v>4948146</v>
      </c>
      <c r="M70" s="159">
        <v>3298764</v>
      </c>
      <c r="N70" s="160"/>
      <c r="O70" s="160"/>
      <c r="P70" s="165">
        <v>44504</v>
      </c>
      <c r="Q70" s="70"/>
      <c r="R70" s="474"/>
      <c r="S70" s="525"/>
      <c r="T70" s="506"/>
      <c r="U70" s="69" t="s">
        <v>268</v>
      </c>
      <c r="V70" s="514">
        <v>50</v>
      </c>
      <c r="W70" s="156" t="s">
        <v>423</v>
      </c>
      <c r="X70" s="478" t="s">
        <v>860</v>
      </c>
      <c r="Y70" s="70" t="s">
        <v>469</v>
      </c>
      <c r="Z70" s="70"/>
      <c r="AA70" s="70"/>
    </row>
    <row r="71" spans="1:27" ht="75" customHeight="1">
      <c r="A71" s="74">
        <v>64</v>
      </c>
      <c r="B71" s="345" t="s">
        <v>62</v>
      </c>
      <c r="C71" s="346" t="s">
        <v>139</v>
      </c>
      <c r="D71" s="337" t="s">
        <v>67</v>
      </c>
      <c r="E71" s="200">
        <v>1069899853</v>
      </c>
      <c r="F71" s="130" t="s">
        <v>82</v>
      </c>
      <c r="G71" s="363" t="s">
        <v>83</v>
      </c>
      <c r="H71" s="167" t="s">
        <v>169</v>
      </c>
      <c r="I71" s="156" t="s">
        <v>873</v>
      </c>
      <c r="J71" s="485">
        <v>411</v>
      </c>
      <c r="K71" s="485">
        <v>390</v>
      </c>
      <c r="L71" s="159">
        <v>6136350</v>
      </c>
      <c r="M71" s="159">
        <v>4090000</v>
      </c>
      <c r="N71" s="160"/>
      <c r="O71" s="160"/>
      <c r="P71" s="165">
        <v>44509</v>
      </c>
      <c r="Q71" s="70"/>
      <c r="R71" s="474"/>
      <c r="S71" s="525"/>
      <c r="T71" s="506"/>
      <c r="U71" s="69" t="s">
        <v>268</v>
      </c>
      <c r="V71" s="514">
        <v>50</v>
      </c>
      <c r="W71" s="156" t="s">
        <v>423</v>
      </c>
      <c r="X71" s="480" t="s">
        <v>861</v>
      </c>
      <c r="Y71" s="69" t="s">
        <v>754</v>
      </c>
      <c r="Z71" s="70"/>
      <c r="AA71" s="70"/>
    </row>
    <row r="72" spans="1:27" ht="75" customHeight="1">
      <c r="A72" s="74">
        <v>65</v>
      </c>
      <c r="B72" s="345" t="s">
        <v>62</v>
      </c>
      <c r="C72" s="346" t="s">
        <v>139</v>
      </c>
      <c r="D72" s="337" t="s">
        <v>59</v>
      </c>
      <c r="E72" s="200">
        <v>1075671320</v>
      </c>
      <c r="F72" s="130" t="s">
        <v>78</v>
      </c>
      <c r="G72" s="279" t="s">
        <v>79</v>
      </c>
      <c r="H72" s="167" t="s">
        <v>163</v>
      </c>
      <c r="I72" s="156" t="s">
        <v>873</v>
      </c>
      <c r="J72" s="485">
        <v>412</v>
      </c>
      <c r="K72" s="485">
        <v>391</v>
      </c>
      <c r="L72" s="159">
        <v>4800000</v>
      </c>
      <c r="M72" s="159">
        <v>3200000</v>
      </c>
      <c r="N72" s="160"/>
      <c r="O72" s="160"/>
      <c r="P72" s="165">
        <v>44510</v>
      </c>
      <c r="Q72" s="70"/>
      <c r="R72" s="474"/>
      <c r="S72" s="525"/>
      <c r="T72" s="506"/>
      <c r="U72" s="69" t="s">
        <v>268</v>
      </c>
      <c r="V72" s="514">
        <v>50</v>
      </c>
      <c r="W72" s="156" t="s">
        <v>423</v>
      </c>
      <c r="X72" s="479" t="s">
        <v>862</v>
      </c>
      <c r="Y72" s="69" t="s">
        <v>468</v>
      </c>
      <c r="Z72" s="70"/>
      <c r="AA72" s="70"/>
    </row>
    <row r="73" spans="1:27" ht="75" customHeight="1">
      <c r="A73" s="74">
        <v>66</v>
      </c>
      <c r="B73" s="156" t="s">
        <v>401</v>
      </c>
      <c r="C73" s="346" t="s">
        <v>139</v>
      </c>
      <c r="D73" s="337" t="s">
        <v>868</v>
      </c>
      <c r="E73" s="550">
        <v>55314089</v>
      </c>
      <c r="F73" s="481" t="s">
        <v>869</v>
      </c>
      <c r="G73" s="551" t="s">
        <v>870</v>
      </c>
      <c r="H73" s="482" t="s">
        <v>871</v>
      </c>
      <c r="I73" s="5" t="s">
        <v>873</v>
      </c>
      <c r="J73" s="494">
        <v>382</v>
      </c>
      <c r="K73" s="494">
        <v>392</v>
      </c>
      <c r="L73" s="65">
        <v>6136350</v>
      </c>
      <c r="M73" s="65">
        <v>4090000</v>
      </c>
      <c r="N73" s="66"/>
      <c r="O73" s="66"/>
      <c r="P73" s="63">
        <v>44512</v>
      </c>
      <c r="Q73" s="9">
        <v>0</v>
      </c>
      <c r="R73" s="483">
        <v>0</v>
      </c>
      <c r="S73" s="534"/>
      <c r="T73" s="508"/>
      <c r="U73" s="67" t="s">
        <v>867</v>
      </c>
      <c r="V73" s="514">
        <v>50</v>
      </c>
      <c r="W73" s="156" t="s">
        <v>423</v>
      </c>
      <c r="X73" s="484" t="s">
        <v>874</v>
      </c>
      <c r="Y73" s="69" t="s">
        <v>754</v>
      </c>
      <c r="Z73" s="36"/>
      <c r="AA73" s="36"/>
    </row>
    <row r="74" spans="1:27" ht="75" customHeight="1">
      <c r="A74" s="9">
        <v>67</v>
      </c>
      <c r="B74" s="5" t="s">
        <v>401</v>
      </c>
      <c r="C74" s="49" t="s">
        <v>852</v>
      </c>
      <c r="D74" s="4" t="s">
        <v>974</v>
      </c>
      <c r="E74" s="552">
        <v>900451870</v>
      </c>
      <c r="F74" s="148" t="s">
        <v>977</v>
      </c>
      <c r="G74" s="150" t="s">
        <v>978</v>
      </c>
      <c r="H74" s="553" t="s">
        <v>979</v>
      </c>
      <c r="I74" s="314" t="s">
        <v>71</v>
      </c>
      <c r="J74" s="494">
        <v>369</v>
      </c>
      <c r="K74" s="494">
        <v>402</v>
      </c>
      <c r="L74" s="547">
        <v>24000000</v>
      </c>
      <c r="M74" s="65"/>
      <c r="N74" s="66"/>
      <c r="O74" s="66"/>
      <c r="P74" s="548">
        <v>44208</v>
      </c>
      <c r="Q74" s="36"/>
      <c r="R74" s="476"/>
      <c r="S74" s="131"/>
      <c r="T74" s="36"/>
      <c r="U74" s="67" t="s">
        <v>991</v>
      </c>
      <c r="V74" s="514">
        <v>95</v>
      </c>
      <c r="W74" s="156" t="s">
        <v>423</v>
      </c>
      <c r="X74" s="476" t="s">
        <v>975</v>
      </c>
      <c r="Y74" s="549" t="s">
        <v>976</v>
      </c>
      <c r="Z74" s="36"/>
      <c r="AA74" s="36"/>
    </row>
    <row r="75" spans="1:27" ht="75" customHeight="1">
      <c r="A75" s="9">
        <v>68</v>
      </c>
      <c r="B75" s="156" t="s">
        <v>436</v>
      </c>
      <c r="C75" s="130" t="s">
        <v>437</v>
      </c>
      <c r="D75" s="337" t="s">
        <v>439</v>
      </c>
      <c r="E75" s="157">
        <v>8300379463</v>
      </c>
      <c r="F75" s="158" t="s">
        <v>445</v>
      </c>
      <c r="G75" s="158" t="s">
        <v>446</v>
      </c>
      <c r="H75" s="71" t="s">
        <v>983</v>
      </c>
      <c r="I75" s="548">
        <v>44525</v>
      </c>
      <c r="J75" s="494">
        <v>334</v>
      </c>
      <c r="K75" s="494">
        <v>334</v>
      </c>
      <c r="L75" s="65">
        <v>885000</v>
      </c>
      <c r="M75" s="65"/>
      <c r="N75" s="66"/>
      <c r="O75" s="66"/>
      <c r="P75" s="63">
        <v>44470</v>
      </c>
      <c r="Q75" s="36"/>
      <c r="R75" s="476"/>
      <c r="S75" s="131"/>
      <c r="T75" s="36"/>
      <c r="U75" s="67"/>
      <c r="V75" s="514">
        <v>100</v>
      </c>
      <c r="W75" s="36" t="s">
        <v>466</v>
      </c>
      <c r="X75" s="36" t="s">
        <v>984</v>
      </c>
      <c r="Y75" s="36" t="s">
        <v>579</v>
      </c>
      <c r="Z75" s="36"/>
      <c r="AA75" s="36"/>
    </row>
    <row r="76" spans="1:27" ht="75" customHeight="1">
      <c r="A76" s="9">
        <v>69</v>
      </c>
      <c r="B76" s="156" t="s">
        <v>436</v>
      </c>
      <c r="C76" s="130" t="s">
        <v>437</v>
      </c>
      <c r="D76" s="337" t="s">
        <v>439</v>
      </c>
      <c r="E76" s="157">
        <v>8300379463</v>
      </c>
      <c r="F76" s="158" t="s">
        <v>445</v>
      </c>
      <c r="G76" s="158" t="s">
        <v>446</v>
      </c>
      <c r="H76" s="71" t="s">
        <v>989</v>
      </c>
      <c r="I76" s="548">
        <v>44407</v>
      </c>
      <c r="J76" s="494">
        <v>215</v>
      </c>
      <c r="K76" s="494">
        <v>228</v>
      </c>
      <c r="L76" s="65">
        <v>8848511</v>
      </c>
      <c r="M76" s="65"/>
      <c r="N76" s="66"/>
      <c r="O76" s="66"/>
      <c r="P76" s="63">
        <v>44384</v>
      </c>
      <c r="Q76" s="36"/>
      <c r="R76" s="476"/>
      <c r="S76" s="131"/>
      <c r="T76" s="36"/>
      <c r="U76" s="67"/>
      <c r="V76" s="514">
        <v>100</v>
      </c>
      <c r="W76" s="36" t="s">
        <v>466</v>
      </c>
      <c r="X76" s="36" t="s">
        <v>985</v>
      </c>
      <c r="Y76" s="36" t="s">
        <v>579</v>
      </c>
      <c r="Z76" s="36"/>
      <c r="AA76" s="36"/>
    </row>
    <row r="77" spans="1:27" ht="75" customHeight="1">
      <c r="A77" s="9">
        <v>70</v>
      </c>
      <c r="B77" s="156" t="s">
        <v>436</v>
      </c>
      <c r="C77" s="130" t="s">
        <v>437</v>
      </c>
      <c r="D77" s="337" t="s">
        <v>439</v>
      </c>
      <c r="E77" s="157">
        <v>8300379463</v>
      </c>
      <c r="F77" s="158" t="s">
        <v>445</v>
      </c>
      <c r="G77" s="158" t="s">
        <v>446</v>
      </c>
      <c r="H77" s="71" t="s">
        <v>992</v>
      </c>
      <c r="I77" s="548">
        <v>44435</v>
      </c>
      <c r="J77" s="494">
        <v>263</v>
      </c>
      <c r="K77" s="494">
        <v>241</v>
      </c>
      <c r="L77" s="65">
        <v>2085832</v>
      </c>
      <c r="M77" s="65"/>
      <c r="N77" s="66"/>
      <c r="O77" s="66"/>
      <c r="P77" s="63">
        <v>44400</v>
      </c>
      <c r="Q77" s="36"/>
      <c r="R77" s="476"/>
      <c r="S77" s="131"/>
      <c r="T77" s="36"/>
      <c r="U77" s="67"/>
      <c r="V77" s="514">
        <v>100</v>
      </c>
      <c r="W77" s="36" t="s">
        <v>466</v>
      </c>
      <c r="X77" s="36" t="s">
        <v>986</v>
      </c>
      <c r="Y77" s="36" t="s">
        <v>579</v>
      </c>
      <c r="Z77" s="36"/>
      <c r="AA77" s="36"/>
    </row>
    <row r="78" spans="1:27" ht="75" customHeight="1">
      <c r="A78" s="9">
        <v>71</v>
      </c>
      <c r="B78" s="5" t="s">
        <v>401</v>
      </c>
      <c r="C78" s="49" t="s">
        <v>21</v>
      </c>
      <c r="D78" s="4" t="s">
        <v>980</v>
      </c>
      <c r="E78" s="554">
        <v>900077259</v>
      </c>
      <c r="F78" s="296" t="s">
        <v>981</v>
      </c>
      <c r="G78" s="150" t="s">
        <v>982</v>
      </c>
      <c r="H78" s="558" t="s">
        <v>993</v>
      </c>
      <c r="I78" s="5" t="s">
        <v>743</v>
      </c>
      <c r="J78" s="494">
        <v>0</v>
      </c>
      <c r="K78" s="494">
        <v>0</v>
      </c>
      <c r="L78" s="65">
        <v>0</v>
      </c>
      <c r="M78" s="65"/>
      <c r="N78" s="66"/>
      <c r="O78" s="66"/>
      <c r="P78" s="63">
        <v>44553</v>
      </c>
      <c r="Q78" s="36"/>
      <c r="R78" s="476"/>
      <c r="S78" s="131"/>
      <c r="T78" s="36"/>
      <c r="U78" s="67" t="s">
        <v>990</v>
      </c>
      <c r="V78" s="485"/>
      <c r="W78" s="36"/>
      <c r="X78" s="556" t="s">
        <v>987</v>
      </c>
      <c r="Y78" s="67" t="s">
        <v>468</v>
      </c>
      <c r="Z78" s="36"/>
      <c r="AA78" s="36"/>
    </row>
    <row r="79" spans="1:27" ht="75" customHeight="1">
      <c r="A79" s="9">
        <v>72</v>
      </c>
      <c r="B79" s="156" t="s">
        <v>436</v>
      </c>
      <c r="C79" s="130" t="s">
        <v>437</v>
      </c>
      <c r="D79" s="337" t="s">
        <v>736</v>
      </c>
      <c r="E79" s="452">
        <v>8909006089</v>
      </c>
      <c r="F79" s="453" t="s">
        <v>849</v>
      </c>
      <c r="G79" s="451"/>
      <c r="H79" s="423" t="s">
        <v>1010</v>
      </c>
      <c r="I79" s="163" t="s">
        <v>731</v>
      </c>
      <c r="J79" s="494">
        <v>418</v>
      </c>
      <c r="K79" s="494">
        <v>452</v>
      </c>
      <c r="L79" s="65">
        <v>41104818</v>
      </c>
      <c r="M79" s="65"/>
      <c r="N79" s="66"/>
      <c r="O79" s="66"/>
      <c r="P79" s="63">
        <v>44530</v>
      </c>
      <c r="Q79" s="36"/>
      <c r="R79" s="476"/>
      <c r="S79" s="131"/>
      <c r="T79" s="36"/>
      <c r="U79" s="67"/>
      <c r="V79" s="485"/>
      <c r="W79" s="67" t="s">
        <v>70</v>
      </c>
      <c r="X79" s="555" t="s">
        <v>988</v>
      </c>
      <c r="Y79" s="36" t="s">
        <v>753</v>
      </c>
      <c r="Z79" s="557"/>
      <c r="AA79" s="36"/>
    </row>
    <row r="80" spans="1:27" ht="75" customHeight="1">
      <c r="A80" s="9">
        <v>73</v>
      </c>
      <c r="B80" s="5" t="s">
        <v>401</v>
      </c>
      <c r="C80" s="49" t="s">
        <v>994</v>
      </c>
      <c r="D80" s="4" t="s">
        <v>1011</v>
      </c>
      <c r="E80" s="560">
        <v>860002184</v>
      </c>
      <c r="F80" s="125" t="s">
        <v>1008</v>
      </c>
      <c r="G80" s="150" t="s">
        <v>1009</v>
      </c>
      <c r="H80" s="561" t="s">
        <v>1013</v>
      </c>
      <c r="I80" s="5" t="s">
        <v>1012</v>
      </c>
      <c r="J80" s="494">
        <v>409</v>
      </c>
      <c r="K80" s="494">
        <v>505</v>
      </c>
      <c r="L80" s="65">
        <v>699993694</v>
      </c>
      <c r="M80" s="65"/>
      <c r="N80" s="66"/>
      <c r="O80" s="66"/>
      <c r="P80" s="63">
        <v>44560</v>
      </c>
      <c r="Q80" s="36"/>
      <c r="R80" s="476"/>
      <c r="S80" s="131"/>
      <c r="T80" s="36"/>
      <c r="U80" s="67" t="s">
        <v>1007</v>
      </c>
      <c r="V80" s="485"/>
      <c r="W80" s="67" t="s">
        <v>70</v>
      </c>
      <c r="X80" s="559" t="s">
        <v>1006</v>
      </c>
      <c r="Y80" s="36" t="s">
        <v>753</v>
      </c>
      <c r="Z80" s="36"/>
      <c r="AA80" s="36"/>
    </row>
    <row r="81" spans="1:27" ht="75" customHeight="1">
      <c r="A81" s="9">
        <v>74</v>
      </c>
      <c r="B81" s="5"/>
      <c r="C81" s="49"/>
      <c r="D81" s="4"/>
      <c r="E81" s="314"/>
      <c r="F81" s="315"/>
      <c r="G81" s="315"/>
      <c r="H81" s="71"/>
      <c r="I81" s="5"/>
      <c r="J81" s="494"/>
      <c r="K81" s="494"/>
      <c r="L81" s="65"/>
      <c r="M81" s="65"/>
      <c r="N81" s="66"/>
      <c r="O81" s="66"/>
      <c r="P81" s="9"/>
      <c r="Q81" s="36"/>
      <c r="R81" s="476"/>
      <c r="S81" s="131"/>
      <c r="T81" s="36"/>
      <c r="U81" s="67"/>
      <c r="V81" s="485"/>
      <c r="W81" s="36"/>
      <c r="X81" s="36"/>
      <c r="Y81" s="36"/>
      <c r="Z81" s="36"/>
      <c r="AA81" s="36"/>
    </row>
    <row r="82" spans="1:27" ht="75" customHeight="1">
      <c r="A82" s="36"/>
      <c r="B82" s="5"/>
      <c r="C82" s="49"/>
      <c r="D82" s="4"/>
      <c r="E82" s="314"/>
      <c r="F82" s="315"/>
      <c r="G82" s="315"/>
      <c r="H82" s="71"/>
      <c r="I82" s="5"/>
      <c r="J82" s="494"/>
      <c r="K82" s="494"/>
      <c r="L82" s="65"/>
      <c r="M82" s="65"/>
      <c r="N82" s="66"/>
      <c r="O82" s="66"/>
      <c r="P82" s="9"/>
      <c r="Q82" s="36"/>
      <c r="R82" s="476"/>
      <c r="S82" s="131"/>
      <c r="T82" s="36"/>
      <c r="U82" s="67"/>
      <c r="V82" s="485"/>
      <c r="W82" s="36"/>
      <c r="X82" s="36"/>
      <c r="Y82" s="36"/>
      <c r="Z82" s="36"/>
      <c r="AA82" s="36"/>
    </row>
    <row r="83" spans="1:27" ht="75" customHeight="1">
      <c r="A83" s="36"/>
      <c r="B83" s="5"/>
      <c r="C83" s="49"/>
      <c r="D83" s="4"/>
      <c r="E83" s="314"/>
      <c r="F83" s="315"/>
      <c r="G83" s="315"/>
      <c r="H83" s="71"/>
      <c r="I83" s="5"/>
      <c r="J83" s="494"/>
      <c r="K83" s="494"/>
      <c r="L83" s="65"/>
      <c r="M83" s="65"/>
      <c r="N83" s="66"/>
      <c r="O83" s="66"/>
      <c r="P83" s="9"/>
      <c r="Q83" s="36"/>
      <c r="R83" s="476"/>
      <c r="S83" s="131"/>
      <c r="T83" s="36"/>
      <c r="U83" s="67"/>
      <c r="V83" s="485"/>
      <c r="W83" s="36"/>
      <c r="X83" s="36"/>
      <c r="Y83" s="36"/>
      <c r="Z83" s="36"/>
      <c r="AA83" s="36"/>
    </row>
    <row r="84" spans="1:27" ht="75" customHeight="1">
      <c r="A84" s="36"/>
      <c r="B84" s="5"/>
      <c r="C84" s="49"/>
      <c r="D84" s="4"/>
      <c r="E84" s="314"/>
      <c r="F84" s="315"/>
      <c r="G84" s="315"/>
      <c r="H84" s="71"/>
      <c r="I84" s="5"/>
      <c r="J84" s="494"/>
      <c r="K84" s="494"/>
      <c r="L84" s="65"/>
      <c r="M84" s="65"/>
      <c r="N84" s="66"/>
      <c r="O84" s="66"/>
      <c r="P84" s="9"/>
      <c r="Q84" s="36"/>
      <c r="R84" s="476"/>
      <c r="S84" s="131"/>
      <c r="T84" s="36"/>
      <c r="U84" s="67"/>
      <c r="V84" s="485"/>
      <c r="W84" s="36"/>
      <c r="X84" s="36"/>
      <c r="Y84" s="36"/>
      <c r="Z84" s="36"/>
      <c r="AA84" s="36"/>
    </row>
    <row r="85" spans="1:27" ht="75" customHeight="1">
      <c r="A85" s="36"/>
      <c r="B85" s="5"/>
      <c r="C85" s="49"/>
      <c r="D85" s="4"/>
      <c r="E85" s="314"/>
      <c r="F85" s="315"/>
      <c r="G85" s="315"/>
      <c r="H85" s="71"/>
      <c r="I85" s="5"/>
      <c r="J85" s="494"/>
      <c r="K85" s="494"/>
      <c r="L85" s="65"/>
      <c r="M85" s="65"/>
      <c r="N85" s="66"/>
      <c r="O85" s="66"/>
      <c r="P85" s="9"/>
      <c r="Q85" s="36"/>
      <c r="R85" s="476"/>
      <c r="S85" s="131"/>
      <c r="T85" s="36"/>
      <c r="U85" s="67"/>
      <c r="V85" s="485"/>
      <c r="W85" s="36"/>
      <c r="X85" s="36"/>
      <c r="Y85" s="36"/>
      <c r="Z85" s="36"/>
      <c r="AA85" s="36"/>
    </row>
    <row r="86" spans="1:27" ht="75" customHeight="1">
      <c r="A86" s="36"/>
      <c r="B86" s="5"/>
      <c r="C86" s="49"/>
      <c r="D86" s="4"/>
      <c r="E86" s="314"/>
      <c r="F86" s="315"/>
      <c r="G86" s="315"/>
      <c r="H86" s="71"/>
      <c r="I86" s="5"/>
      <c r="J86" s="494"/>
      <c r="K86" s="494"/>
      <c r="L86" s="65"/>
      <c r="M86" s="65"/>
      <c r="N86" s="66"/>
      <c r="O86" s="66"/>
      <c r="P86" s="9"/>
      <c r="Q86" s="36"/>
      <c r="R86" s="476"/>
      <c r="S86" s="131"/>
      <c r="T86" s="36"/>
      <c r="U86" s="67"/>
      <c r="V86" s="485"/>
      <c r="W86" s="36"/>
      <c r="X86" s="36"/>
      <c r="Y86" s="36"/>
      <c r="Z86" s="36"/>
      <c r="AA86" s="36"/>
    </row>
    <row r="87" spans="1:27" ht="75" customHeight="1">
      <c r="A87" s="36"/>
      <c r="B87" s="5"/>
      <c r="C87" s="49"/>
      <c r="D87" s="4"/>
      <c r="E87" s="314"/>
      <c r="F87" s="315"/>
      <c r="G87" s="315"/>
      <c r="H87" s="71"/>
      <c r="I87" s="5"/>
      <c r="J87" s="494"/>
      <c r="K87" s="494"/>
      <c r="L87" s="65"/>
      <c r="M87" s="65"/>
      <c r="N87" s="66"/>
      <c r="O87" s="66"/>
      <c r="P87" s="9"/>
      <c r="Q87" s="36"/>
      <c r="R87" s="476"/>
      <c r="S87" s="131"/>
      <c r="T87" s="36"/>
      <c r="U87" s="67"/>
      <c r="V87" s="485"/>
      <c r="W87" s="36"/>
      <c r="X87" s="36"/>
      <c r="Y87" s="36"/>
      <c r="Z87" s="36"/>
      <c r="AA87" s="36"/>
    </row>
    <row r="88" spans="1:27" ht="75" customHeight="1">
      <c r="A88" s="36"/>
      <c r="B88" s="5"/>
      <c r="C88" s="49"/>
      <c r="D88" s="4"/>
      <c r="E88" s="314"/>
      <c r="F88" s="315"/>
      <c r="G88" s="315"/>
      <c r="H88" s="71"/>
      <c r="I88" s="5"/>
      <c r="J88" s="494"/>
      <c r="K88" s="494"/>
      <c r="L88" s="65"/>
      <c r="M88" s="65"/>
      <c r="N88" s="66"/>
      <c r="O88" s="66"/>
      <c r="P88" s="9"/>
      <c r="Q88" s="36"/>
      <c r="R88" s="476"/>
      <c r="S88" s="131"/>
      <c r="T88" s="36"/>
      <c r="U88" s="67"/>
      <c r="V88" s="485"/>
      <c r="W88" s="36"/>
      <c r="X88" s="36"/>
      <c r="Y88" s="36"/>
      <c r="Z88" s="36"/>
      <c r="AA88" s="36"/>
    </row>
    <row r="89" spans="1:27" ht="75" customHeight="1">
      <c r="A89" s="36"/>
      <c r="B89" s="5"/>
      <c r="C89" s="49"/>
      <c r="D89" s="4"/>
      <c r="E89" s="314"/>
      <c r="F89" s="315"/>
      <c r="G89" s="315"/>
      <c r="H89" s="71"/>
      <c r="I89" s="5"/>
      <c r="J89" s="494"/>
      <c r="K89" s="494"/>
      <c r="L89" s="65"/>
      <c r="M89" s="65"/>
      <c r="N89" s="66"/>
      <c r="O89" s="66"/>
      <c r="P89" s="9"/>
      <c r="Q89" s="36"/>
      <c r="R89" s="476"/>
      <c r="S89" s="131"/>
      <c r="T89" s="36"/>
      <c r="U89" s="67"/>
      <c r="V89" s="485"/>
      <c r="W89" s="36"/>
      <c r="X89" s="36"/>
      <c r="Y89" s="36"/>
      <c r="Z89" s="36"/>
      <c r="AA89" s="36"/>
    </row>
    <row r="90" spans="1:27" ht="75" customHeight="1">
      <c r="A90" s="36"/>
      <c r="B90" s="5"/>
      <c r="C90" s="49"/>
      <c r="D90" s="4"/>
      <c r="E90" s="314"/>
      <c r="F90" s="315"/>
      <c r="G90" s="315"/>
      <c r="H90" s="71"/>
      <c r="I90" s="5"/>
      <c r="J90" s="494"/>
      <c r="K90" s="494"/>
      <c r="L90" s="65"/>
      <c r="M90" s="65"/>
      <c r="N90" s="66"/>
      <c r="O90" s="66"/>
      <c r="P90" s="9"/>
      <c r="Q90" s="36"/>
      <c r="R90" s="476"/>
      <c r="S90" s="131"/>
      <c r="T90" s="36"/>
      <c r="U90" s="67"/>
      <c r="V90" s="485"/>
      <c r="W90" s="36"/>
      <c r="X90" s="36"/>
      <c r="Y90" s="36"/>
      <c r="Z90" s="36"/>
      <c r="AA90" s="36"/>
    </row>
    <row r="91" spans="1:27" ht="75" customHeight="1">
      <c r="A91" s="36"/>
      <c r="B91" s="5"/>
      <c r="C91" s="49"/>
      <c r="D91" s="4"/>
      <c r="E91" s="314"/>
      <c r="F91" s="315"/>
      <c r="G91" s="315"/>
      <c r="H91" s="71"/>
      <c r="I91" s="5"/>
      <c r="J91" s="494"/>
      <c r="K91" s="494"/>
      <c r="L91" s="65"/>
      <c r="M91" s="65"/>
      <c r="N91" s="66"/>
      <c r="O91" s="66"/>
      <c r="P91" s="9"/>
      <c r="Q91" s="36"/>
      <c r="R91" s="476"/>
      <c r="S91" s="131"/>
      <c r="T91" s="36"/>
      <c r="U91" s="67"/>
      <c r="V91" s="485"/>
      <c r="W91" s="36"/>
      <c r="X91" s="36"/>
      <c r="Y91" s="36"/>
      <c r="Z91" s="36"/>
      <c r="AA91" s="36"/>
    </row>
    <row r="92" spans="1:27" ht="75" customHeight="1">
      <c r="A92" s="36"/>
      <c r="B92" s="5"/>
      <c r="C92" s="49"/>
      <c r="D92" s="4"/>
      <c r="E92" s="314"/>
      <c r="F92" s="315"/>
      <c r="G92" s="315"/>
      <c r="H92" s="71"/>
      <c r="I92" s="5"/>
      <c r="J92" s="494"/>
      <c r="K92" s="494"/>
      <c r="L92" s="65"/>
      <c r="M92" s="65"/>
      <c r="N92" s="66"/>
      <c r="O92" s="66"/>
      <c r="P92" s="9"/>
      <c r="Q92" s="36"/>
      <c r="R92" s="476"/>
      <c r="S92" s="131"/>
      <c r="T92" s="36"/>
      <c r="U92" s="67"/>
      <c r="V92" s="485"/>
      <c r="W92" s="36"/>
      <c r="X92" s="36"/>
      <c r="Y92" s="36"/>
      <c r="Z92" s="36"/>
      <c r="AA92" s="36"/>
    </row>
    <row r="93" spans="1:27" ht="75" customHeight="1">
      <c r="A93" s="36"/>
      <c r="B93" s="5"/>
      <c r="C93" s="49"/>
      <c r="D93" s="4"/>
      <c r="E93" s="314"/>
      <c r="F93" s="315"/>
      <c r="G93" s="315"/>
      <c r="H93" s="71"/>
      <c r="I93" s="5"/>
      <c r="J93" s="494"/>
      <c r="K93" s="494"/>
      <c r="L93" s="65"/>
      <c r="M93" s="65"/>
      <c r="N93" s="66"/>
      <c r="O93" s="66"/>
      <c r="P93" s="9"/>
      <c r="Q93" s="36"/>
      <c r="R93" s="476"/>
      <c r="S93" s="131"/>
      <c r="T93" s="36"/>
      <c r="U93" s="67"/>
      <c r="V93" s="485"/>
      <c r="W93" s="36"/>
      <c r="X93" s="36"/>
      <c r="Y93" s="36"/>
      <c r="Z93" s="36"/>
      <c r="AA93" s="36"/>
    </row>
    <row r="94" spans="1:27" ht="75" customHeight="1">
      <c r="A94" s="36"/>
      <c r="B94" s="5"/>
      <c r="C94" s="49"/>
      <c r="D94" s="4"/>
      <c r="E94" s="314"/>
      <c r="F94" s="315"/>
      <c r="G94" s="315"/>
      <c r="H94" s="71"/>
      <c r="I94" s="5"/>
      <c r="J94" s="494"/>
      <c r="K94" s="494"/>
      <c r="L94" s="65"/>
      <c r="M94" s="65"/>
      <c r="N94" s="66"/>
      <c r="O94" s="66"/>
      <c r="P94" s="9"/>
      <c r="Q94" s="36"/>
      <c r="R94" s="476"/>
      <c r="S94" s="131"/>
      <c r="T94" s="36"/>
      <c r="U94" s="67"/>
      <c r="V94" s="485"/>
      <c r="W94" s="36"/>
      <c r="X94" s="36"/>
      <c r="Y94" s="36"/>
      <c r="Z94" s="36"/>
      <c r="AA94" s="36"/>
    </row>
    <row r="95" spans="1:27" ht="75" customHeight="1">
      <c r="A95" s="36"/>
      <c r="B95" s="5"/>
      <c r="C95" s="49"/>
      <c r="D95" s="4"/>
      <c r="E95" s="314"/>
      <c r="F95" s="315"/>
      <c r="G95" s="315"/>
      <c r="H95" s="71"/>
      <c r="I95" s="5"/>
      <c r="J95" s="494"/>
      <c r="K95" s="494"/>
      <c r="L95" s="65"/>
      <c r="M95" s="65"/>
      <c r="N95" s="66"/>
      <c r="O95" s="66"/>
      <c r="P95" s="9"/>
      <c r="Q95" s="36"/>
      <c r="R95" s="476"/>
      <c r="S95" s="131"/>
      <c r="T95" s="36"/>
      <c r="U95" s="67"/>
      <c r="V95" s="485"/>
      <c r="W95" s="36"/>
      <c r="X95" s="36"/>
      <c r="Y95" s="36"/>
      <c r="Z95" s="36"/>
      <c r="AA95" s="36"/>
    </row>
    <row r="96" spans="1:27" ht="75" customHeight="1">
      <c r="A96" s="36"/>
      <c r="B96" s="5"/>
      <c r="C96" s="49"/>
      <c r="D96" s="4"/>
      <c r="E96" s="314"/>
      <c r="F96" s="315"/>
      <c r="G96" s="315"/>
      <c r="H96" s="71"/>
      <c r="I96" s="5"/>
      <c r="J96" s="494"/>
      <c r="K96" s="494"/>
      <c r="L96" s="65"/>
      <c r="M96" s="65"/>
      <c r="N96" s="66"/>
      <c r="O96" s="66"/>
      <c r="P96" s="9"/>
      <c r="Q96" s="36"/>
      <c r="R96" s="476"/>
      <c r="S96" s="131"/>
      <c r="T96" s="36"/>
      <c r="U96" s="67"/>
      <c r="V96" s="485"/>
      <c r="W96" s="36"/>
      <c r="X96" s="36"/>
      <c r="Y96" s="36"/>
      <c r="Z96" s="36"/>
      <c r="AA96" s="36"/>
    </row>
    <row r="97" spans="1:27" ht="75" customHeight="1">
      <c r="A97" s="36"/>
      <c r="B97" s="5"/>
      <c r="C97" s="49"/>
      <c r="D97" s="4"/>
      <c r="E97" s="314"/>
      <c r="F97" s="315"/>
      <c r="G97" s="315"/>
      <c r="H97" s="71"/>
      <c r="I97" s="5"/>
      <c r="J97" s="494"/>
      <c r="K97" s="494"/>
      <c r="L97" s="65"/>
      <c r="M97" s="65"/>
      <c r="N97" s="66"/>
      <c r="O97" s="66"/>
      <c r="P97" s="9"/>
      <c r="Q97" s="36"/>
      <c r="R97" s="476"/>
      <c r="S97" s="131"/>
      <c r="T97" s="36"/>
      <c r="U97" s="67"/>
      <c r="V97" s="485"/>
      <c r="W97" s="36"/>
      <c r="X97" s="36"/>
      <c r="Y97" s="36"/>
      <c r="Z97" s="36"/>
      <c r="AA97" s="36"/>
    </row>
    <row r="98" spans="1:27" ht="75" customHeight="1">
      <c r="A98" s="36"/>
      <c r="B98" s="5"/>
      <c r="C98" s="49"/>
      <c r="D98" s="4"/>
      <c r="E98" s="314"/>
      <c r="F98" s="315"/>
      <c r="G98" s="315"/>
      <c r="H98" s="71"/>
      <c r="I98" s="5"/>
      <c r="J98" s="494"/>
      <c r="K98" s="494"/>
      <c r="L98" s="65"/>
      <c r="M98" s="65"/>
      <c r="N98" s="66"/>
      <c r="O98" s="66"/>
      <c r="P98" s="9"/>
      <c r="Q98" s="36"/>
      <c r="R98" s="476"/>
      <c r="S98" s="131"/>
      <c r="T98" s="36"/>
      <c r="U98" s="67"/>
      <c r="V98" s="485"/>
      <c r="W98" s="36"/>
      <c r="X98" s="36"/>
      <c r="Y98" s="36"/>
      <c r="Z98" s="36"/>
      <c r="AA98" s="36"/>
    </row>
    <row r="99" spans="1:27" ht="75" customHeight="1">
      <c r="A99" s="36"/>
      <c r="B99" s="5"/>
      <c r="C99" s="49"/>
      <c r="D99" s="4"/>
      <c r="E99" s="314"/>
      <c r="F99" s="315"/>
      <c r="G99" s="315"/>
      <c r="H99" s="71"/>
      <c r="I99" s="5"/>
      <c r="J99" s="494"/>
      <c r="K99" s="494"/>
      <c r="L99" s="65"/>
      <c r="M99" s="65"/>
      <c r="N99" s="66"/>
      <c r="O99" s="66"/>
      <c r="P99" s="9"/>
      <c r="Q99" s="36"/>
      <c r="R99" s="476"/>
      <c r="S99" s="131"/>
      <c r="T99" s="36"/>
      <c r="U99" s="67"/>
      <c r="V99" s="485"/>
      <c r="W99" s="36"/>
      <c r="X99" s="36"/>
      <c r="Y99" s="36"/>
      <c r="Z99" s="36"/>
      <c r="AA99" s="36"/>
    </row>
    <row r="100" spans="1:27" ht="75" customHeight="1">
      <c r="A100" s="36"/>
      <c r="B100" s="5"/>
      <c r="C100" s="49"/>
      <c r="D100" s="4"/>
      <c r="E100" s="314"/>
      <c r="F100" s="315"/>
      <c r="G100" s="315"/>
      <c r="H100" s="71"/>
      <c r="I100" s="5"/>
      <c r="J100" s="494"/>
      <c r="K100" s="494"/>
      <c r="L100" s="65"/>
      <c r="M100" s="65"/>
      <c r="N100" s="66"/>
      <c r="O100" s="66"/>
      <c r="P100" s="9"/>
      <c r="Q100" s="36"/>
      <c r="R100" s="476"/>
      <c r="S100" s="131"/>
      <c r="T100" s="36"/>
      <c r="U100" s="67"/>
      <c r="V100" s="485"/>
      <c r="W100" s="36"/>
      <c r="X100" s="36"/>
      <c r="Y100" s="36"/>
      <c r="Z100" s="36"/>
      <c r="AA100" s="36"/>
    </row>
    <row r="101" spans="1:27" ht="75" customHeight="1">
      <c r="A101" s="36"/>
      <c r="B101" s="5"/>
      <c r="C101" s="49"/>
      <c r="D101" s="4"/>
      <c r="E101" s="314"/>
      <c r="F101" s="315"/>
      <c r="G101" s="315"/>
      <c r="H101" s="71"/>
      <c r="I101" s="5"/>
      <c r="J101" s="494"/>
      <c r="K101" s="494"/>
      <c r="L101" s="65"/>
      <c r="M101" s="65"/>
      <c r="N101" s="66"/>
      <c r="O101" s="66"/>
      <c r="P101" s="9"/>
      <c r="Q101" s="36"/>
      <c r="R101" s="476"/>
      <c r="S101" s="131"/>
      <c r="T101" s="36"/>
      <c r="U101" s="67"/>
      <c r="V101" s="485"/>
      <c r="W101" s="36"/>
      <c r="X101" s="36"/>
      <c r="Y101" s="36"/>
      <c r="Z101" s="36"/>
      <c r="AA101" s="36"/>
    </row>
    <row r="102" spans="1:27" ht="75" customHeight="1">
      <c r="A102" s="36"/>
      <c r="B102" s="5"/>
      <c r="C102" s="49"/>
      <c r="D102" s="4"/>
      <c r="E102" s="314"/>
      <c r="F102" s="315"/>
      <c r="G102" s="315"/>
      <c r="H102" s="71"/>
      <c r="I102" s="5"/>
      <c r="J102" s="494"/>
      <c r="K102" s="494"/>
      <c r="L102" s="65"/>
      <c r="M102" s="65"/>
      <c r="N102" s="66"/>
      <c r="O102" s="66"/>
      <c r="P102" s="9"/>
      <c r="Q102" s="36"/>
      <c r="R102" s="476"/>
      <c r="S102" s="131"/>
      <c r="T102" s="36"/>
      <c r="U102" s="67"/>
      <c r="V102" s="485"/>
      <c r="W102" s="36"/>
      <c r="X102" s="36"/>
      <c r="Y102" s="36"/>
      <c r="Z102" s="36"/>
      <c r="AA102" s="36"/>
    </row>
    <row r="103" spans="1:27" ht="75" customHeight="1">
      <c r="A103" s="36"/>
      <c r="B103" s="5"/>
      <c r="C103" s="49"/>
      <c r="D103" s="4"/>
      <c r="E103" s="314"/>
      <c r="F103" s="315"/>
      <c r="G103" s="315"/>
      <c r="H103" s="71"/>
      <c r="I103" s="5"/>
      <c r="J103" s="494"/>
      <c r="K103" s="494"/>
      <c r="L103" s="65"/>
      <c r="M103" s="65"/>
      <c r="N103" s="66"/>
      <c r="O103" s="66"/>
      <c r="P103" s="9"/>
      <c r="Q103" s="36"/>
      <c r="R103" s="476"/>
      <c r="S103" s="131"/>
      <c r="T103" s="36"/>
      <c r="U103" s="67"/>
      <c r="V103" s="485"/>
      <c r="W103" s="36"/>
      <c r="X103" s="36"/>
      <c r="Y103" s="36"/>
      <c r="Z103" s="36"/>
      <c r="AA103" s="36"/>
    </row>
    <row r="104" ht="75" customHeight="1">
      <c r="H104" s="72"/>
    </row>
    <row r="105" ht="75" customHeight="1">
      <c r="H105" s="72"/>
    </row>
    <row r="106" ht="75" customHeight="1">
      <c r="H106" s="72"/>
    </row>
    <row r="107" ht="75" customHeight="1">
      <c r="H107" s="72"/>
    </row>
    <row r="108" ht="75" customHeight="1">
      <c r="H108" s="72"/>
    </row>
    <row r="109" ht="75" customHeight="1">
      <c r="H109" s="72"/>
    </row>
    <row r="110" ht="75" customHeight="1">
      <c r="H110" s="72"/>
    </row>
    <row r="111" ht="75" customHeight="1">
      <c r="H111" s="72"/>
    </row>
    <row r="112" ht="75" customHeight="1">
      <c r="H112" s="72"/>
    </row>
    <row r="113" ht="75" customHeight="1">
      <c r="H113" s="72"/>
    </row>
    <row r="114" ht="75" customHeight="1">
      <c r="H114" s="72"/>
    </row>
    <row r="115" ht="75" customHeight="1">
      <c r="H115" s="72"/>
    </row>
    <row r="116" ht="75" customHeight="1">
      <c r="H116" s="72"/>
    </row>
  </sheetData>
  <sheetProtection/>
  <mergeCells count="9">
    <mergeCell ref="A2:D4"/>
    <mergeCell ref="A6:AA6"/>
    <mergeCell ref="E2:T2"/>
    <mergeCell ref="E3:T3"/>
    <mergeCell ref="E5:T5"/>
    <mergeCell ref="E4:T4"/>
    <mergeCell ref="U2:AA2"/>
    <mergeCell ref="U3:AA3"/>
    <mergeCell ref="U4:AA4"/>
  </mergeCells>
  <hyperlinks>
    <hyperlink ref="G9" r:id="rId1" display="dominic.lealm@gmail.com"/>
    <hyperlink ref="G8" r:id="rId2" display="Jmrincon@cundinamarca.gov.co"/>
    <hyperlink ref="G11" r:id="rId3" display="julianaborbon9310@hotmail.com"/>
    <hyperlink ref="G18" r:id="rId4" display="astridgarzon.ng@gmail.com"/>
    <hyperlink ref="G12" r:id="rId5" display="nanabaron02@gmail.com"/>
    <hyperlink ref="G17" r:id="rId6" display="victorsernab@gmail.com"/>
    <hyperlink ref="G16" r:id="rId7" display="caliche_13@hotmail.com"/>
    <hyperlink ref="G15" r:id="rId8" display="abogadayanny@gmail.com"/>
    <hyperlink ref="G14" r:id="rId9" display="jmartina@ucentral.edu.co"/>
    <hyperlink ref="G13" r:id="rId10" display="diepaezrojas@hotmail.com"/>
    <hyperlink ref="U8"/>
    <hyperlink ref="G21" r:id="rId11" display="cristianjimenez21@hotmail.com"/>
    <hyperlink ref="G23" r:id="rId12" display="julvalbuena98@hotmail.com"/>
    <hyperlink ref="G24" r:id="rId13" display="jmonroyh@ucentral.edu.co"/>
    <hyperlink ref="G25" r:id="rId14" display="pduran222@gmail.com"/>
    <hyperlink ref="G26" r:id="rId15" display="ejulianmontano@hotmail.com"/>
    <hyperlink ref="G27" r:id="rId16" display="KATATA75@YAHOO.ES"/>
    <hyperlink ref="G28" r:id="rId17" display="pedro.miranda@siiweb.net"/>
    <hyperlink ref="U27" r:id="rId18" display="https://www.secop.gov.co/CO1BusinessLine/Tendering/BuyerWorkArea/Index?DocUniqueIdentifier=CO1.BDOS.1791863"/>
    <hyperlink ref="U28" r:id="rId19" display="https://www.secop.gov.co/CO1BusinessLine/Tendering/BuyerWorkArea/Index?DocUniqueIdentifier=CO1.BDOS.1791581"/>
    <hyperlink ref="G29" r:id="rId20" display="comercial@sersecol.com.co"/>
    <hyperlink ref="U29" r:id="rId21" display="https://www.secop.gov.co/CO1ContractsManagement/Tendering/ProcurementContractEdit/View?docUniqueIdentifier=CO1.PCCNTR.2340052&amp;awardUniqueIdentifier=CO1.AWD.967214&amp;buyerDossierUniqueIdentifier=CO1.BDOS.1762320&amp;id=975408"/>
    <hyperlink ref="U36" r:id="rId22" display="https://www.secop.gov.co/CO1BusinessLine/Tendering/BuyerWorkArea/Index?DocUniqueIdentifier=CO1.BDOS.1915572"/>
    <hyperlink ref="G37" r:id="rId23" tooltip="servicioalcliente@autogas.com.co" display="mailto:servicioalcliente@autogas.com.co"/>
    <hyperlink ref="U39"/>
    <hyperlink ref="U41"/>
    <hyperlink ref="U43" r:id="rId24" display="https://www.secop.gov.co/CO1ContractsManagement/Tendering/ProcurementContractEdit/View?docUniqueIdentifier=CO1.PCCNTR.2634639&amp;awardUniqueIdentifier=CO1.AWD.1053506&amp;buyerDossierUniqueIdentifier=CO1.BDOS.2013012&amp;id=1125290"/>
    <hyperlink ref="U44" r:id="rId25" display="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hyperlink ref="G42" r:id="rId26" display="licitaciones@eycingenieros.com"/>
    <hyperlink ref="G45" r:id="rId27" display="ricardoperilla@gmail.com"/>
    <hyperlink ref="G48" r:id="rId28" display="leonardo.nunezluna@gmail.com"/>
    <hyperlink ref="U49" r:id="rId29" display="https://www.secop.gov.co/CO1BusinessLine/Tendering/BuyerWorkArea/Index?DocUniqueIdentifier=CO1.BDOS.2144442"/>
    <hyperlink ref="G55" r:id="rId30" display="dominic.lealm@gmail.com"/>
    <hyperlink ref="G57" r:id="rId31" display="caliche_13@hotmail.com"/>
    <hyperlink ref="G60" r:id="rId32" display="pduran222@gmail.com"/>
    <hyperlink ref="G64" r:id="rId33" display="abogadayanny@gmail.com"/>
    <hyperlink ref="G63" r:id="rId34" display="ejulianmontano@hotmail.com"/>
    <hyperlink ref="G65" r:id="rId35" display="orbegu@gmail.com"/>
    <hyperlink ref="G70" r:id="rId36" display="diepaezrojas@hotmail.com"/>
    <hyperlink ref="G71" r:id="rId37" display="astridgarzon.ng@gmail.com"/>
    <hyperlink ref="G72" r:id="rId38" display="julianaborbon9310@hotmail.com"/>
    <hyperlink ref="G73" r:id="rId39" display="lizca_2@hotmail.com"/>
  </hyperlinks>
  <printOptions/>
  <pageMargins left="0.31" right="0.28" top="0.75" bottom="0.75" header="0.3" footer="0.3"/>
  <pageSetup horizontalDpi="600" verticalDpi="600" orientation="portrait" paperSize="5" r:id="rId41"/>
  <drawing r:id="rId40"/>
</worksheet>
</file>

<file path=xl/worksheets/sheet2.xml><?xml version="1.0" encoding="utf-8"?>
<worksheet xmlns="http://schemas.openxmlformats.org/spreadsheetml/2006/main" xmlns:r="http://schemas.openxmlformats.org/officeDocument/2006/relationships">
  <dimension ref="B1:L189"/>
  <sheetViews>
    <sheetView tabSelected="1" zoomScale="90" zoomScaleNormal="90" zoomScalePageLayoutView="0" workbookViewId="0" topLeftCell="A131">
      <selection activeCell="G152" sqref="G152"/>
    </sheetView>
  </sheetViews>
  <sheetFormatPr defaultColWidth="11.421875" defaultRowHeight="15"/>
  <cols>
    <col min="1" max="1" width="3.140625" style="92" customWidth="1"/>
    <col min="2" max="2" width="5.140625" style="92" customWidth="1"/>
    <col min="3" max="3" width="9.28125" style="92" customWidth="1"/>
    <col min="4" max="4" width="25.8515625" style="92" customWidth="1"/>
    <col min="5" max="6" width="11.421875" style="92" customWidth="1"/>
    <col min="7" max="7" width="25.00390625" style="92" customWidth="1"/>
    <col min="8" max="8" width="22.28125" style="92" customWidth="1"/>
    <col min="9" max="9" width="22.57421875" style="255" customWidth="1"/>
    <col min="10" max="10" width="64.421875" style="92" customWidth="1"/>
    <col min="11" max="11" width="14.140625" style="92" customWidth="1"/>
    <col min="12" max="16384" width="11.421875" style="92" customWidth="1"/>
  </cols>
  <sheetData>
    <row r="1" spans="2:11" ht="57.75" customHeight="1">
      <c r="B1" s="249"/>
      <c r="C1" s="578" t="s">
        <v>140</v>
      </c>
      <c r="D1" s="579"/>
      <c r="E1" s="579"/>
      <c r="F1" s="579"/>
      <c r="G1" s="579"/>
      <c r="H1" s="579"/>
      <c r="I1" s="579"/>
      <c r="J1" s="579"/>
      <c r="K1" s="579"/>
    </row>
    <row r="2" spans="2:11" ht="79.5" customHeight="1">
      <c r="B2" s="88"/>
      <c r="C2" s="37" t="s">
        <v>34</v>
      </c>
      <c r="D2" s="37" t="s">
        <v>35</v>
      </c>
      <c r="E2" s="37" t="s">
        <v>2</v>
      </c>
      <c r="F2" s="37" t="s">
        <v>4</v>
      </c>
      <c r="G2" s="37" t="s">
        <v>3</v>
      </c>
      <c r="H2" s="197" t="s">
        <v>141</v>
      </c>
      <c r="I2" s="197" t="s">
        <v>142</v>
      </c>
      <c r="J2" s="197" t="s">
        <v>143</v>
      </c>
      <c r="K2" s="250" t="s">
        <v>144</v>
      </c>
    </row>
    <row r="3" spans="2:11" ht="57.75" customHeight="1">
      <c r="B3" s="109">
        <v>1</v>
      </c>
      <c r="C3" s="200">
        <v>1</v>
      </c>
      <c r="D3" s="251" t="s">
        <v>230</v>
      </c>
      <c r="E3" s="200" t="s">
        <v>234</v>
      </c>
      <c r="F3" s="205" t="s">
        <v>193</v>
      </c>
      <c r="G3" s="204">
        <v>15505408</v>
      </c>
      <c r="H3" s="206" t="s">
        <v>231</v>
      </c>
      <c r="I3" s="182" t="s">
        <v>41</v>
      </c>
      <c r="J3" s="190" t="s">
        <v>232</v>
      </c>
      <c r="K3" s="97"/>
    </row>
    <row r="4" spans="2:11" ht="57.75" customHeight="1">
      <c r="B4" s="109">
        <v>2</v>
      </c>
      <c r="C4" s="200">
        <v>2</v>
      </c>
      <c r="D4" s="251" t="s">
        <v>230</v>
      </c>
      <c r="E4" s="200" t="s">
        <v>90</v>
      </c>
      <c r="F4" s="205">
        <v>44343</v>
      </c>
      <c r="G4" s="204">
        <v>54268928</v>
      </c>
      <c r="H4" s="206">
        <v>44511</v>
      </c>
      <c r="I4" s="182" t="s">
        <v>466</v>
      </c>
      <c r="J4" s="190"/>
      <c r="K4" s="97"/>
    </row>
    <row r="5" spans="2:11" ht="57.75" customHeight="1">
      <c r="B5" s="109">
        <v>3</v>
      </c>
      <c r="C5" s="200">
        <v>5</v>
      </c>
      <c r="D5" s="251" t="s">
        <v>230</v>
      </c>
      <c r="E5" s="200" t="s">
        <v>68</v>
      </c>
      <c r="F5" s="205">
        <v>44512</v>
      </c>
      <c r="G5" s="204">
        <v>33918080</v>
      </c>
      <c r="H5" s="206">
        <v>44297</v>
      </c>
      <c r="I5" s="182" t="s">
        <v>146</v>
      </c>
      <c r="J5" s="190"/>
      <c r="K5" s="97"/>
    </row>
    <row r="6" spans="2:12" ht="99.75" customHeight="1">
      <c r="B6" s="109">
        <v>4</v>
      </c>
      <c r="C6" s="200">
        <v>3</v>
      </c>
      <c r="D6" s="251" t="s">
        <v>145</v>
      </c>
      <c r="E6" s="200" t="s">
        <v>203</v>
      </c>
      <c r="F6" s="205" t="s">
        <v>187</v>
      </c>
      <c r="G6" s="204">
        <f>171710280+43472682</f>
        <v>215182962</v>
      </c>
      <c r="H6" s="206" t="s">
        <v>204</v>
      </c>
      <c r="I6" s="84" t="s">
        <v>41</v>
      </c>
      <c r="J6" s="190" t="s">
        <v>205</v>
      </c>
      <c r="L6" s="110"/>
    </row>
    <row r="7" spans="2:12" ht="104.25" customHeight="1">
      <c r="B7" s="109">
        <v>5</v>
      </c>
      <c r="C7" s="200">
        <v>15</v>
      </c>
      <c r="D7" s="251" t="s">
        <v>145</v>
      </c>
      <c r="E7" s="200" t="s">
        <v>130</v>
      </c>
      <c r="F7" s="205" t="s">
        <v>901</v>
      </c>
      <c r="G7" s="204">
        <v>119924640</v>
      </c>
      <c r="H7" s="206" t="s">
        <v>910</v>
      </c>
      <c r="I7" s="84" t="s">
        <v>146</v>
      </c>
      <c r="J7" s="190" t="s">
        <v>930</v>
      </c>
      <c r="K7" s="259">
        <v>11</v>
      </c>
      <c r="L7" s="97"/>
    </row>
    <row r="8" spans="2:10" ht="30">
      <c r="B8" s="109">
        <v>6</v>
      </c>
      <c r="C8" s="200">
        <v>2</v>
      </c>
      <c r="D8" s="251" t="s">
        <v>362</v>
      </c>
      <c r="E8" s="200" t="s">
        <v>221</v>
      </c>
      <c r="F8" s="205" t="s">
        <v>363</v>
      </c>
      <c r="G8" s="204">
        <v>29072640</v>
      </c>
      <c r="H8" s="206" t="s">
        <v>182</v>
      </c>
      <c r="I8" s="84" t="s">
        <v>146</v>
      </c>
      <c r="J8" s="190" t="s">
        <v>364</v>
      </c>
    </row>
    <row r="9" spans="2:10" ht="60" customHeight="1">
      <c r="B9" s="109">
        <v>7</v>
      </c>
      <c r="C9" s="200">
        <v>24</v>
      </c>
      <c r="D9" s="251" t="s">
        <v>207</v>
      </c>
      <c r="E9" s="200" t="s">
        <v>98</v>
      </c>
      <c r="F9" s="205" t="s">
        <v>211</v>
      </c>
      <c r="G9" s="180">
        <v>40913396</v>
      </c>
      <c r="H9" s="206" t="s">
        <v>212</v>
      </c>
      <c r="I9" s="84" t="s">
        <v>466</v>
      </c>
      <c r="J9" s="190" t="s">
        <v>209</v>
      </c>
    </row>
    <row r="10" spans="2:11" ht="30" customHeight="1">
      <c r="B10" s="109">
        <v>8</v>
      </c>
      <c r="C10" s="200">
        <v>120</v>
      </c>
      <c r="D10" s="251" t="s">
        <v>207</v>
      </c>
      <c r="E10" s="200" t="s">
        <v>564</v>
      </c>
      <c r="F10" s="205" t="s">
        <v>212</v>
      </c>
      <c r="G10" s="204">
        <v>76557952</v>
      </c>
      <c r="H10" s="206" t="s">
        <v>182</v>
      </c>
      <c r="I10" s="84" t="s">
        <v>146</v>
      </c>
      <c r="J10" s="190" t="s">
        <v>209</v>
      </c>
      <c r="K10" s="97"/>
    </row>
    <row r="11" spans="2:12" ht="159" customHeight="1">
      <c r="B11" s="109">
        <v>9</v>
      </c>
      <c r="C11" s="200">
        <v>252</v>
      </c>
      <c r="D11" s="251" t="s">
        <v>207</v>
      </c>
      <c r="E11" s="200" t="s">
        <v>130</v>
      </c>
      <c r="F11" s="205" t="s">
        <v>889</v>
      </c>
      <c r="G11" s="204">
        <v>80675551</v>
      </c>
      <c r="H11" s="206" t="s">
        <v>890</v>
      </c>
      <c r="I11" s="84" t="s">
        <v>146</v>
      </c>
      <c r="J11" s="190" t="s">
        <v>891</v>
      </c>
      <c r="K11" s="259">
        <v>9</v>
      </c>
      <c r="L11" s="97"/>
    </row>
    <row r="12" spans="2:10" ht="74.25" customHeight="1">
      <c r="B12" s="109">
        <v>10</v>
      </c>
      <c r="C12" s="200">
        <v>1</v>
      </c>
      <c r="D12" s="251" t="s">
        <v>343</v>
      </c>
      <c r="E12" s="200" t="s">
        <v>344</v>
      </c>
      <c r="F12" s="205" t="s">
        <v>338</v>
      </c>
      <c r="G12" s="204">
        <f>54268928+3908654</f>
        <v>58177582</v>
      </c>
      <c r="H12" s="206" t="s">
        <v>345</v>
      </c>
      <c r="I12" s="84" t="s">
        <v>466</v>
      </c>
      <c r="J12" s="190" t="s">
        <v>346</v>
      </c>
    </row>
    <row r="13" spans="2:11" ht="93" customHeight="1">
      <c r="B13" s="109">
        <v>11</v>
      </c>
      <c r="C13" s="200">
        <v>7</v>
      </c>
      <c r="D13" s="251" t="s">
        <v>343</v>
      </c>
      <c r="E13" s="200" t="s">
        <v>921</v>
      </c>
      <c r="F13" s="205" t="s">
        <v>901</v>
      </c>
      <c r="G13" s="204">
        <v>54268928</v>
      </c>
      <c r="H13" s="206" t="s">
        <v>922</v>
      </c>
      <c r="I13" s="84" t="s">
        <v>146</v>
      </c>
      <c r="J13" s="190" t="s">
        <v>923</v>
      </c>
      <c r="K13" s="259">
        <v>7</v>
      </c>
    </row>
    <row r="14" spans="2:10" ht="155.25" customHeight="1">
      <c r="B14" s="109">
        <v>12</v>
      </c>
      <c r="C14" s="200">
        <v>33</v>
      </c>
      <c r="D14" s="251" t="s">
        <v>238</v>
      </c>
      <c r="E14" s="200" t="s">
        <v>244</v>
      </c>
      <c r="F14" s="205" t="s">
        <v>241</v>
      </c>
      <c r="G14" s="204">
        <v>37794432</v>
      </c>
      <c r="H14" s="206" t="s">
        <v>242</v>
      </c>
      <c r="I14" s="84" t="s">
        <v>146</v>
      </c>
      <c r="J14" s="190" t="s">
        <v>239</v>
      </c>
    </row>
    <row r="15" spans="2:10" ht="87" customHeight="1">
      <c r="B15" s="109">
        <v>13</v>
      </c>
      <c r="C15" s="200">
        <v>82</v>
      </c>
      <c r="D15" s="251" t="s">
        <v>333</v>
      </c>
      <c r="E15" s="200" t="s">
        <v>392</v>
      </c>
      <c r="F15" s="205" t="s">
        <v>334</v>
      </c>
      <c r="G15" s="204">
        <f>12775213+5814528</f>
        <v>18589741</v>
      </c>
      <c r="H15" s="206" t="s">
        <v>198</v>
      </c>
      <c r="I15" s="84" t="s">
        <v>146</v>
      </c>
      <c r="J15" s="190" t="s">
        <v>335</v>
      </c>
    </row>
    <row r="16" spans="2:11" ht="85.5" customHeight="1">
      <c r="B16" s="109">
        <v>14</v>
      </c>
      <c r="C16" s="200">
        <v>133</v>
      </c>
      <c r="D16" s="542" t="s">
        <v>333</v>
      </c>
      <c r="E16" s="543" t="s">
        <v>615</v>
      </c>
      <c r="F16" s="544" t="s">
        <v>612</v>
      </c>
      <c r="G16" s="545">
        <v>6783616</v>
      </c>
      <c r="H16" s="206" t="s">
        <v>616</v>
      </c>
      <c r="I16" s="84" t="s">
        <v>146</v>
      </c>
      <c r="J16" s="190" t="s">
        <v>335</v>
      </c>
      <c r="K16" s="259" t="s">
        <v>951</v>
      </c>
    </row>
    <row r="17" spans="2:11" ht="30" customHeight="1">
      <c r="B17" s="109">
        <v>15</v>
      </c>
      <c r="C17" s="200">
        <v>211</v>
      </c>
      <c r="D17" s="251" t="s">
        <v>333</v>
      </c>
      <c r="E17" s="200" t="s">
        <v>879</v>
      </c>
      <c r="F17" s="205" t="s">
        <v>880</v>
      </c>
      <c r="G17" s="204">
        <v>8075733</v>
      </c>
      <c r="H17" s="206" t="s">
        <v>881</v>
      </c>
      <c r="I17" s="84" t="s">
        <v>146</v>
      </c>
      <c r="J17" s="190" t="s">
        <v>882</v>
      </c>
      <c r="K17" s="259">
        <v>5</v>
      </c>
    </row>
    <row r="18" spans="2:11" ht="41.25" customHeight="1">
      <c r="B18" s="109">
        <v>16</v>
      </c>
      <c r="C18" s="200">
        <v>215</v>
      </c>
      <c r="D18" s="251" t="s">
        <v>333</v>
      </c>
      <c r="E18" s="200" t="s">
        <v>68</v>
      </c>
      <c r="F18" s="205" t="s">
        <v>898</v>
      </c>
      <c r="G18" s="204">
        <v>33918080</v>
      </c>
      <c r="H18" s="206" t="s">
        <v>899</v>
      </c>
      <c r="I18" s="84" t="s">
        <v>146</v>
      </c>
      <c r="J18" s="190" t="s">
        <v>335</v>
      </c>
      <c r="K18" s="259"/>
    </row>
    <row r="19" spans="2:11" ht="41.25" customHeight="1">
      <c r="B19" s="109">
        <v>17</v>
      </c>
      <c r="C19" s="200">
        <v>10</v>
      </c>
      <c r="D19" s="251" t="s">
        <v>952</v>
      </c>
      <c r="E19" s="200" t="s">
        <v>123</v>
      </c>
      <c r="F19" s="205">
        <v>44469</v>
      </c>
      <c r="G19" s="204">
        <v>36643640</v>
      </c>
      <c r="H19" s="206">
        <v>44803</v>
      </c>
      <c r="I19" s="84" t="s">
        <v>146</v>
      </c>
      <c r="J19" s="190"/>
      <c r="K19" s="259"/>
    </row>
    <row r="20" spans="2:10" ht="30.75" customHeight="1">
      <c r="B20" s="109">
        <v>18</v>
      </c>
      <c r="C20" s="200">
        <v>50</v>
      </c>
      <c r="D20" s="251" t="s">
        <v>147</v>
      </c>
      <c r="E20" s="214" t="s">
        <v>90</v>
      </c>
      <c r="F20" s="205" t="s">
        <v>194</v>
      </c>
      <c r="G20" s="204">
        <v>75588864</v>
      </c>
      <c r="H20" s="206" t="s">
        <v>199</v>
      </c>
      <c r="I20" s="84" t="s">
        <v>466</v>
      </c>
      <c r="J20" s="190" t="s">
        <v>176</v>
      </c>
    </row>
    <row r="21" spans="2:11" ht="90">
      <c r="B21" s="109">
        <v>19</v>
      </c>
      <c r="C21" s="200">
        <v>245</v>
      </c>
      <c r="D21" s="251" t="s">
        <v>147</v>
      </c>
      <c r="E21" s="200" t="s">
        <v>716</v>
      </c>
      <c r="F21" s="205" t="s">
        <v>717</v>
      </c>
      <c r="G21" s="204">
        <v>63184132</v>
      </c>
      <c r="H21" s="206" t="s">
        <v>182</v>
      </c>
      <c r="I21" s="84" t="s">
        <v>146</v>
      </c>
      <c r="J21" s="190" t="s">
        <v>718</v>
      </c>
      <c r="K21" s="259">
        <v>13</v>
      </c>
    </row>
    <row r="22" spans="2:10" ht="51" customHeight="1">
      <c r="B22" s="109">
        <v>20</v>
      </c>
      <c r="C22" s="200">
        <v>1</v>
      </c>
      <c r="D22" s="251" t="s">
        <v>224</v>
      </c>
      <c r="E22" s="209" t="s">
        <v>203</v>
      </c>
      <c r="F22" s="205" t="s">
        <v>193</v>
      </c>
      <c r="G22" s="204">
        <v>45471090</v>
      </c>
      <c r="H22" s="206" t="s">
        <v>225</v>
      </c>
      <c r="I22" s="84" t="s">
        <v>466</v>
      </c>
      <c r="J22" s="190" t="s">
        <v>226</v>
      </c>
    </row>
    <row r="23" spans="2:11" ht="54" customHeight="1">
      <c r="B23" s="109">
        <v>21</v>
      </c>
      <c r="C23" s="200">
        <v>4</v>
      </c>
      <c r="D23" s="251" t="s">
        <v>224</v>
      </c>
      <c r="E23" s="200" t="s">
        <v>203</v>
      </c>
      <c r="F23" s="205" t="s">
        <v>901</v>
      </c>
      <c r="G23" s="204">
        <v>61052544</v>
      </c>
      <c r="H23" s="206" t="s">
        <v>918</v>
      </c>
      <c r="I23" s="84" t="s">
        <v>146</v>
      </c>
      <c r="J23" s="190" t="s">
        <v>919</v>
      </c>
      <c r="K23" s="259">
        <v>7</v>
      </c>
    </row>
    <row r="24" spans="2:12" ht="78" customHeight="1">
      <c r="B24" s="109">
        <v>22</v>
      </c>
      <c r="C24" s="200">
        <v>111</v>
      </c>
      <c r="D24" s="251" t="s">
        <v>219</v>
      </c>
      <c r="E24" s="200" t="s">
        <v>90</v>
      </c>
      <c r="F24" s="205" t="s">
        <v>222</v>
      </c>
      <c r="G24" s="204">
        <v>181704000</v>
      </c>
      <c r="H24" s="206" t="s">
        <v>223</v>
      </c>
      <c r="I24" s="84" t="s">
        <v>146</v>
      </c>
      <c r="J24" s="190" t="s">
        <v>220</v>
      </c>
      <c r="L24" s="113"/>
    </row>
    <row r="25" spans="2:12" ht="78" customHeight="1">
      <c r="B25" s="109">
        <v>23</v>
      </c>
      <c r="C25" s="200">
        <v>4</v>
      </c>
      <c r="D25" s="251" t="s">
        <v>953</v>
      </c>
      <c r="E25" s="200" t="s">
        <v>954</v>
      </c>
      <c r="F25" s="205">
        <v>44512</v>
      </c>
      <c r="G25" s="204">
        <v>6783616</v>
      </c>
      <c r="H25" s="206">
        <v>44561</v>
      </c>
      <c r="I25" s="84" t="s">
        <v>146</v>
      </c>
      <c r="J25" s="190"/>
      <c r="L25" s="113"/>
    </row>
    <row r="26" spans="2:10" ht="45.75" customHeight="1">
      <c r="B26" s="109">
        <v>24</v>
      </c>
      <c r="C26" s="200">
        <v>20</v>
      </c>
      <c r="D26" s="251" t="s">
        <v>134</v>
      </c>
      <c r="E26" s="200" t="s">
        <v>135</v>
      </c>
      <c r="F26" s="205">
        <v>44204</v>
      </c>
      <c r="G26" s="252">
        <v>9895493</v>
      </c>
      <c r="H26" s="96">
        <v>44243</v>
      </c>
      <c r="I26" s="84" t="s">
        <v>466</v>
      </c>
      <c r="J26" s="190" t="s">
        <v>136</v>
      </c>
    </row>
    <row r="27" spans="2:12" ht="60.75" customHeight="1">
      <c r="B27" s="109">
        <v>25</v>
      </c>
      <c r="C27" s="200">
        <v>134</v>
      </c>
      <c r="D27" s="251" t="s">
        <v>134</v>
      </c>
      <c r="E27" s="200" t="s">
        <v>130</v>
      </c>
      <c r="F27" s="205" t="s">
        <v>567</v>
      </c>
      <c r="G27" s="204">
        <v>48195996</v>
      </c>
      <c r="H27" s="206" t="s">
        <v>182</v>
      </c>
      <c r="I27" s="84" t="s">
        <v>146</v>
      </c>
      <c r="J27" s="190" t="s">
        <v>569</v>
      </c>
      <c r="K27" s="97"/>
      <c r="L27" s="97"/>
    </row>
    <row r="28" spans="2:11" ht="53.25" customHeight="1">
      <c r="B28" s="109">
        <v>26</v>
      </c>
      <c r="C28" s="200">
        <v>199</v>
      </c>
      <c r="D28" s="251" t="s">
        <v>134</v>
      </c>
      <c r="E28" s="200" t="s">
        <v>810</v>
      </c>
      <c r="F28" s="205" t="s">
        <v>898</v>
      </c>
      <c r="G28" s="204">
        <v>62990720</v>
      </c>
      <c r="H28" s="206" t="s">
        <v>907</v>
      </c>
      <c r="I28" s="84" t="s">
        <v>146</v>
      </c>
      <c r="J28" s="190" t="s">
        <v>908</v>
      </c>
      <c r="K28" s="259">
        <v>5</v>
      </c>
    </row>
    <row r="29" spans="2:10" ht="80.25" customHeight="1">
      <c r="B29" s="109">
        <v>27</v>
      </c>
      <c r="C29" s="200">
        <v>91</v>
      </c>
      <c r="D29" s="251" t="s">
        <v>129</v>
      </c>
      <c r="E29" s="200" t="s">
        <v>130</v>
      </c>
      <c r="F29" s="205">
        <v>44223</v>
      </c>
      <c r="G29" s="252">
        <v>131795968</v>
      </c>
      <c r="H29" s="96">
        <v>44463</v>
      </c>
      <c r="I29" s="84" t="s">
        <v>466</v>
      </c>
      <c r="J29" s="190" t="s">
        <v>131</v>
      </c>
    </row>
    <row r="30" spans="2:12" ht="85.5" customHeight="1">
      <c r="B30" s="109">
        <v>28</v>
      </c>
      <c r="C30" s="200">
        <v>10</v>
      </c>
      <c r="D30" s="251" t="s">
        <v>129</v>
      </c>
      <c r="E30" s="200" t="s">
        <v>810</v>
      </c>
      <c r="F30" s="205" t="s">
        <v>204</v>
      </c>
      <c r="G30" s="204">
        <v>174435840</v>
      </c>
      <c r="H30" s="206" t="s">
        <v>811</v>
      </c>
      <c r="I30" s="84" t="s">
        <v>146</v>
      </c>
      <c r="J30" s="190" t="s">
        <v>812</v>
      </c>
      <c r="K30" s="259">
        <v>7</v>
      </c>
      <c r="L30" s="97"/>
    </row>
    <row r="31" spans="2:10" ht="45.75" customHeight="1">
      <c r="B31" s="109">
        <v>29</v>
      </c>
      <c r="C31" s="200">
        <v>31</v>
      </c>
      <c r="D31" s="251" t="s">
        <v>227</v>
      </c>
      <c r="E31" s="200" t="s">
        <v>170</v>
      </c>
      <c r="F31" s="205" t="s">
        <v>228</v>
      </c>
      <c r="G31" s="204">
        <v>23399437</v>
      </c>
      <c r="H31" s="206" t="s">
        <v>229</v>
      </c>
      <c r="I31" s="84" t="s">
        <v>466</v>
      </c>
      <c r="J31" s="190" t="s">
        <v>206</v>
      </c>
    </row>
    <row r="32" spans="2:11" ht="30" customHeight="1">
      <c r="B32" s="109">
        <v>30</v>
      </c>
      <c r="C32" s="200">
        <v>258</v>
      </c>
      <c r="D32" s="251" t="s">
        <v>227</v>
      </c>
      <c r="E32" s="200" t="s">
        <v>904</v>
      </c>
      <c r="F32" s="205" t="s">
        <v>229</v>
      </c>
      <c r="G32" s="204">
        <v>24300000</v>
      </c>
      <c r="H32" s="206" t="s">
        <v>932</v>
      </c>
      <c r="I32" s="84" t="s">
        <v>146</v>
      </c>
      <c r="J32" s="190" t="s">
        <v>905</v>
      </c>
      <c r="K32" s="259">
        <v>2</v>
      </c>
    </row>
    <row r="33" spans="2:10" ht="45">
      <c r="B33" s="109">
        <v>31</v>
      </c>
      <c r="C33" s="200">
        <v>2</v>
      </c>
      <c r="D33" s="251" t="s">
        <v>365</v>
      </c>
      <c r="E33" s="200" t="s">
        <v>367</v>
      </c>
      <c r="F33" s="205"/>
      <c r="G33" s="204">
        <v>106599679</v>
      </c>
      <c r="H33" s="206" t="s">
        <v>182</v>
      </c>
      <c r="I33" s="84" t="s">
        <v>146</v>
      </c>
      <c r="J33" s="190" t="s">
        <v>366</v>
      </c>
    </row>
    <row r="34" spans="2:11" ht="30.75" customHeight="1">
      <c r="B34" s="109">
        <v>32</v>
      </c>
      <c r="C34" s="88">
        <v>69</v>
      </c>
      <c r="D34" s="183" t="s">
        <v>477</v>
      </c>
      <c r="E34" s="93" t="s">
        <v>221</v>
      </c>
      <c r="F34" s="205" t="s">
        <v>334</v>
      </c>
      <c r="G34" s="94">
        <v>38763520</v>
      </c>
      <c r="H34" s="206" t="s">
        <v>478</v>
      </c>
      <c r="I34" s="84" t="s">
        <v>146</v>
      </c>
      <c r="J34" s="114"/>
      <c r="K34" s="97"/>
    </row>
    <row r="35" spans="2:11" ht="79.5" customHeight="1">
      <c r="B35" s="109">
        <v>33</v>
      </c>
      <c r="C35" s="200">
        <v>201</v>
      </c>
      <c r="D35" s="251" t="s">
        <v>477</v>
      </c>
      <c r="E35" s="200" t="s">
        <v>90</v>
      </c>
      <c r="F35" s="205" t="s">
        <v>915</v>
      </c>
      <c r="G35" s="204">
        <v>29072640</v>
      </c>
      <c r="H35" s="206" t="s">
        <v>937</v>
      </c>
      <c r="I35" s="84" t="s">
        <v>146</v>
      </c>
      <c r="J35" s="190" t="s">
        <v>938</v>
      </c>
      <c r="K35" s="259">
        <v>4</v>
      </c>
    </row>
    <row r="36" spans="2:12" ht="60.75" customHeight="1">
      <c r="B36" s="109">
        <v>34</v>
      </c>
      <c r="C36" s="200">
        <v>1</v>
      </c>
      <c r="D36" s="251" t="s">
        <v>148</v>
      </c>
      <c r="E36" s="200" t="s">
        <v>214</v>
      </c>
      <c r="F36" s="211" t="s">
        <v>197</v>
      </c>
      <c r="G36" s="204">
        <v>46516224</v>
      </c>
      <c r="H36" s="212" t="s">
        <v>182</v>
      </c>
      <c r="I36" s="84" t="s">
        <v>146</v>
      </c>
      <c r="J36" s="190" t="s">
        <v>177</v>
      </c>
      <c r="L36" s="97"/>
    </row>
    <row r="37" spans="2:10" ht="60.75" customHeight="1">
      <c r="B37" s="109">
        <v>35</v>
      </c>
      <c r="C37" s="200">
        <v>65</v>
      </c>
      <c r="D37" s="251" t="s">
        <v>108</v>
      </c>
      <c r="E37" s="200" t="s">
        <v>109</v>
      </c>
      <c r="F37" s="205">
        <v>44220</v>
      </c>
      <c r="G37" s="252">
        <f>51966960+5814528</f>
        <v>57781488</v>
      </c>
      <c r="H37" s="89">
        <v>44561</v>
      </c>
      <c r="I37" s="84" t="s">
        <v>146</v>
      </c>
      <c r="J37" s="190" t="s">
        <v>110</v>
      </c>
    </row>
    <row r="38" spans="2:11" ht="35.25" customHeight="1">
      <c r="B38" s="109">
        <v>36</v>
      </c>
      <c r="C38" s="200">
        <v>180</v>
      </c>
      <c r="D38" s="251" t="s">
        <v>108</v>
      </c>
      <c r="E38" s="200" t="s">
        <v>90</v>
      </c>
      <c r="F38" s="205" t="s">
        <v>901</v>
      </c>
      <c r="G38" s="204">
        <v>23258112</v>
      </c>
      <c r="H38" s="206" t="s">
        <v>714</v>
      </c>
      <c r="I38" s="84" t="s">
        <v>146</v>
      </c>
      <c r="J38" s="190" t="s">
        <v>902</v>
      </c>
      <c r="K38" s="259">
        <v>4</v>
      </c>
    </row>
    <row r="39" spans="2:10" ht="30" customHeight="1">
      <c r="B39" s="109">
        <v>37</v>
      </c>
      <c r="C39" s="200">
        <v>1</v>
      </c>
      <c r="D39" s="251" t="s">
        <v>347</v>
      </c>
      <c r="E39" s="200" t="s">
        <v>92</v>
      </c>
      <c r="F39" s="205" t="s">
        <v>348</v>
      </c>
      <c r="G39" s="204">
        <v>151571420</v>
      </c>
      <c r="H39" s="206" t="s">
        <v>349</v>
      </c>
      <c r="I39" s="84" t="s">
        <v>466</v>
      </c>
      <c r="J39" s="190" t="s">
        <v>350</v>
      </c>
    </row>
    <row r="40" spans="2:11" ht="81" customHeight="1">
      <c r="B40" s="109">
        <v>38</v>
      </c>
      <c r="C40" s="200">
        <v>557</v>
      </c>
      <c r="D40" s="251" t="s">
        <v>347</v>
      </c>
      <c r="E40" s="200" t="s">
        <v>92</v>
      </c>
      <c r="F40" s="205" t="s">
        <v>955</v>
      </c>
      <c r="G40" s="204">
        <v>169965477</v>
      </c>
      <c r="H40" s="206" t="s">
        <v>791</v>
      </c>
      <c r="I40" s="84" t="s">
        <v>146</v>
      </c>
      <c r="J40" s="190" t="s">
        <v>790</v>
      </c>
      <c r="K40" s="259">
        <v>13</v>
      </c>
    </row>
    <row r="41" spans="2:12" s="97" customFormat="1" ht="100.5" customHeight="1">
      <c r="B41" s="109">
        <v>39</v>
      </c>
      <c r="C41" s="200">
        <v>90</v>
      </c>
      <c r="D41" s="251" t="s">
        <v>361</v>
      </c>
      <c r="E41" s="200" t="s">
        <v>208</v>
      </c>
      <c r="F41" s="208" t="s">
        <v>357</v>
      </c>
      <c r="G41" s="204">
        <f>58145280+28685004</f>
        <v>86830284</v>
      </c>
      <c r="H41" s="213" t="s">
        <v>358</v>
      </c>
      <c r="I41" s="84" t="s">
        <v>466</v>
      </c>
      <c r="J41" s="190" t="s">
        <v>360</v>
      </c>
      <c r="K41" s="537"/>
      <c r="L41" s="92"/>
    </row>
    <row r="42" spans="2:11" s="97" customFormat="1" ht="30" customHeight="1">
      <c r="B42" s="109">
        <v>40</v>
      </c>
      <c r="C42" s="200">
        <v>238</v>
      </c>
      <c r="D42" s="251" t="s">
        <v>361</v>
      </c>
      <c r="E42" s="200" t="s">
        <v>708</v>
      </c>
      <c r="F42" s="205" t="s">
        <v>339</v>
      </c>
      <c r="G42" s="204">
        <v>62021632</v>
      </c>
      <c r="H42" s="206" t="s">
        <v>709</v>
      </c>
      <c r="I42" s="84" t="s">
        <v>466</v>
      </c>
      <c r="J42" s="190" t="s">
        <v>710</v>
      </c>
      <c r="K42" s="253">
        <v>16</v>
      </c>
    </row>
    <row r="43" spans="2:11" s="97" customFormat="1" ht="51.75" customHeight="1">
      <c r="B43" s="109">
        <v>41</v>
      </c>
      <c r="C43" s="200">
        <v>271</v>
      </c>
      <c r="D43" s="251" t="s">
        <v>361</v>
      </c>
      <c r="E43" s="200" t="s">
        <v>90</v>
      </c>
      <c r="F43" s="205" t="s">
        <v>901</v>
      </c>
      <c r="G43" s="204">
        <v>93032448</v>
      </c>
      <c r="H43" s="206" t="s">
        <v>911</v>
      </c>
      <c r="I43" s="84" t="s">
        <v>146</v>
      </c>
      <c r="J43" s="190" t="s">
        <v>912</v>
      </c>
      <c r="K43" s="253">
        <v>12</v>
      </c>
    </row>
    <row r="44" spans="2:12" s="97" customFormat="1" ht="60" customHeight="1">
      <c r="B44" s="109">
        <v>42</v>
      </c>
      <c r="C44" s="200">
        <v>1</v>
      </c>
      <c r="D44" s="251" t="s">
        <v>149</v>
      </c>
      <c r="E44" s="200" t="s">
        <v>71</v>
      </c>
      <c r="F44" s="205" t="s">
        <v>186</v>
      </c>
      <c r="G44" s="204">
        <f>45471090+19487610</f>
        <v>64958700</v>
      </c>
      <c r="H44" s="206" t="s">
        <v>185</v>
      </c>
      <c r="I44" s="84" t="s">
        <v>466</v>
      </c>
      <c r="J44" s="190" t="s">
        <v>184</v>
      </c>
      <c r="K44" s="537"/>
      <c r="L44" s="92"/>
    </row>
    <row r="45" spans="2:12" s="97" customFormat="1" ht="60" customHeight="1">
      <c r="B45" s="109">
        <v>43</v>
      </c>
      <c r="C45" s="200">
        <v>4</v>
      </c>
      <c r="D45" s="251" t="s">
        <v>149</v>
      </c>
      <c r="E45" s="200" t="s">
        <v>956</v>
      </c>
      <c r="F45" s="205">
        <v>44502</v>
      </c>
      <c r="G45" s="204">
        <v>90942180</v>
      </c>
      <c r="H45" s="206">
        <v>44926</v>
      </c>
      <c r="I45" s="84" t="s">
        <v>146</v>
      </c>
      <c r="J45" s="190"/>
      <c r="K45" s="537"/>
      <c r="L45" s="92"/>
    </row>
    <row r="46" spans="2:12" s="97" customFormat="1" ht="83.25" customHeight="1">
      <c r="B46" s="109">
        <v>44</v>
      </c>
      <c r="C46" s="200">
        <v>332</v>
      </c>
      <c r="D46" s="251" t="s">
        <v>320</v>
      </c>
      <c r="E46" s="200" t="s">
        <v>321</v>
      </c>
      <c r="F46" s="205" t="s">
        <v>222</v>
      </c>
      <c r="G46" s="204">
        <v>111681600</v>
      </c>
      <c r="H46" s="206" t="s">
        <v>322</v>
      </c>
      <c r="I46" s="84" t="s">
        <v>146</v>
      </c>
      <c r="J46" s="190" t="s">
        <v>323</v>
      </c>
      <c r="K46" s="537"/>
      <c r="L46" s="92"/>
    </row>
    <row r="47" spans="2:12" s="97" customFormat="1" ht="83.25" customHeight="1">
      <c r="B47" s="109">
        <v>45</v>
      </c>
      <c r="C47">
        <v>3026113</v>
      </c>
      <c r="D47" s="251" t="s">
        <v>320</v>
      </c>
      <c r="E47" s="200" t="s">
        <v>203</v>
      </c>
      <c r="F47" s="205" t="s">
        <v>915</v>
      </c>
      <c r="G47" s="204">
        <v>81766800</v>
      </c>
      <c r="H47" s="206" t="s">
        <v>942</v>
      </c>
      <c r="I47" s="84" t="s">
        <v>146</v>
      </c>
      <c r="J47" s="190" t="s">
        <v>323</v>
      </c>
      <c r="K47" s="537"/>
      <c r="L47" s="92"/>
    </row>
    <row r="48" spans="2:12" s="97" customFormat="1" ht="52.5" customHeight="1">
      <c r="B48" s="109">
        <v>46</v>
      </c>
      <c r="C48" s="200">
        <v>99</v>
      </c>
      <c r="D48" s="251" t="s">
        <v>150</v>
      </c>
      <c r="E48" s="200" t="s">
        <v>130</v>
      </c>
      <c r="F48" s="205" t="s">
        <v>196</v>
      </c>
      <c r="G48" s="204">
        <f>66624800+23041077</f>
        <v>89665877</v>
      </c>
      <c r="H48" s="206" t="s">
        <v>202</v>
      </c>
      <c r="I48" s="84" t="s">
        <v>466</v>
      </c>
      <c r="J48" s="190" t="s">
        <v>115</v>
      </c>
      <c r="K48" s="537"/>
      <c r="L48" s="92"/>
    </row>
    <row r="49" spans="2:12" s="97" customFormat="1" ht="52.5" customHeight="1">
      <c r="B49" s="109">
        <v>47</v>
      </c>
      <c r="C49" s="200">
        <v>805</v>
      </c>
      <c r="D49" s="251" t="s">
        <v>150</v>
      </c>
      <c r="E49" s="200" t="s">
        <v>130</v>
      </c>
      <c r="F49" s="205" t="s">
        <v>915</v>
      </c>
      <c r="G49" s="204">
        <v>66624800</v>
      </c>
      <c r="H49" s="206" t="s">
        <v>943</v>
      </c>
      <c r="I49" s="84" t="s">
        <v>146</v>
      </c>
      <c r="J49" s="190" t="s">
        <v>944</v>
      </c>
      <c r="K49" s="537"/>
      <c r="L49" s="92"/>
    </row>
    <row r="50" spans="2:12" s="97" customFormat="1" ht="72.75" customHeight="1">
      <c r="B50" s="109">
        <v>48</v>
      </c>
      <c r="C50" s="200">
        <v>3</v>
      </c>
      <c r="D50" s="251" t="s">
        <v>711</v>
      </c>
      <c r="E50" s="200" t="s">
        <v>203</v>
      </c>
      <c r="F50" s="205" t="s">
        <v>713</v>
      </c>
      <c r="G50" s="204">
        <v>9238638</v>
      </c>
      <c r="H50" s="206" t="s">
        <v>714</v>
      </c>
      <c r="I50" s="84" t="s">
        <v>146</v>
      </c>
      <c r="J50" s="190" t="s">
        <v>335</v>
      </c>
      <c r="K50" s="253"/>
      <c r="L50" s="92"/>
    </row>
    <row r="51" spans="2:11" s="97" customFormat="1" ht="60" customHeight="1">
      <c r="B51" s="109">
        <v>49</v>
      </c>
      <c r="C51" s="200">
        <v>22</v>
      </c>
      <c r="D51" s="251" t="s">
        <v>376</v>
      </c>
      <c r="E51" s="200" t="s">
        <v>269</v>
      </c>
      <c r="F51" s="205" t="s">
        <v>377</v>
      </c>
      <c r="G51" s="204">
        <f>19487610+6495870</f>
        <v>25983480</v>
      </c>
      <c r="H51" s="206" t="s">
        <v>182</v>
      </c>
      <c r="I51" s="84" t="s">
        <v>146</v>
      </c>
      <c r="J51" s="190" t="s">
        <v>378</v>
      </c>
      <c r="K51" s="537"/>
    </row>
    <row r="52" spans="2:11" s="97" customFormat="1" ht="30" customHeight="1">
      <c r="B52" s="109">
        <v>50</v>
      </c>
      <c r="C52" s="200">
        <v>69</v>
      </c>
      <c r="D52" s="251" t="s">
        <v>379</v>
      </c>
      <c r="E52" s="200" t="s">
        <v>221</v>
      </c>
      <c r="F52" s="205" t="s">
        <v>363</v>
      </c>
      <c r="G52" s="204">
        <v>9690880</v>
      </c>
      <c r="H52" s="206" t="s">
        <v>182</v>
      </c>
      <c r="I52" s="84" t="s">
        <v>146</v>
      </c>
      <c r="J52" s="190" t="s">
        <v>380</v>
      </c>
      <c r="K52" s="537"/>
    </row>
    <row r="53" spans="2:11" s="97" customFormat="1" ht="30" customHeight="1">
      <c r="B53" s="109">
        <v>51</v>
      </c>
      <c r="C53" s="200">
        <v>98</v>
      </c>
      <c r="D53" s="251" t="s">
        <v>404</v>
      </c>
      <c r="E53" s="200" t="s">
        <v>203</v>
      </c>
      <c r="F53" s="205" t="s">
        <v>406</v>
      </c>
      <c r="G53" s="204">
        <v>34887168</v>
      </c>
      <c r="H53" s="206" t="s">
        <v>198</v>
      </c>
      <c r="I53" s="84" t="s">
        <v>146</v>
      </c>
      <c r="J53" s="190" t="s">
        <v>206</v>
      </c>
      <c r="K53" s="537"/>
    </row>
    <row r="54" spans="2:11" s="97" customFormat="1" ht="72.75" customHeight="1">
      <c r="B54" s="109">
        <v>52</v>
      </c>
      <c r="C54" s="200">
        <v>83</v>
      </c>
      <c r="D54" s="184" t="s">
        <v>157</v>
      </c>
      <c r="E54" s="200" t="s">
        <v>208</v>
      </c>
      <c r="F54" s="205" t="s">
        <v>191</v>
      </c>
      <c r="G54" s="204">
        <v>81403392</v>
      </c>
      <c r="H54" s="206" t="s">
        <v>182</v>
      </c>
      <c r="I54" s="84" t="s">
        <v>146</v>
      </c>
      <c r="J54" s="190" t="s">
        <v>206</v>
      </c>
      <c r="K54" s="537"/>
    </row>
    <row r="55" spans="2:11" s="97" customFormat="1" ht="72.75" customHeight="1">
      <c r="B55" s="109">
        <v>53</v>
      </c>
      <c r="C55" s="200">
        <v>8</v>
      </c>
      <c r="D55" s="184" t="s">
        <v>957</v>
      </c>
      <c r="E55" s="200" t="s">
        <v>596</v>
      </c>
      <c r="F55" s="205">
        <v>44512</v>
      </c>
      <c r="G55" s="204">
        <v>72681600</v>
      </c>
      <c r="H55" s="206">
        <v>44602</v>
      </c>
      <c r="I55" s="84" t="s">
        <v>146</v>
      </c>
      <c r="J55" s="190"/>
      <c r="K55" s="537"/>
    </row>
    <row r="56" spans="2:11" s="97" customFormat="1" ht="75">
      <c r="B56" s="109">
        <v>54</v>
      </c>
      <c r="C56" s="200">
        <v>3</v>
      </c>
      <c r="D56" s="251" t="s">
        <v>476</v>
      </c>
      <c r="E56" s="200" t="s">
        <v>71</v>
      </c>
      <c r="F56" s="205" t="s">
        <v>213</v>
      </c>
      <c r="G56" s="204">
        <v>33707628</v>
      </c>
      <c r="H56" s="206" t="s">
        <v>215</v>
      </c>
      <c r="I56" s="84" t="s">
        <v>146</v>
      </c>
      <c r="J56" s="190" t="s">
        <v>216</v>
      </c>
      <c r="K56" s="537"/>
    </row>
    <row r="57" spans="2:11" s="97" customFormat="1" ht="45">
      <c r="B57" s="109">
        <v>55</v>
      </c>
      <c r="C57" s="200">
        <v>13</v>
      </c>
      <c r="D57" s="251" t="s">
        <v>476</v>
      </c>
      <c r="E57" s="200" t="s">
        <v>221</v>
      </c>
      <c r="F57" s="205" t="s">
        <v>901</v>
      </c>
      <c r="G57" s="204">
        <v>20000000</v>
      </c>
      <c r="H57" s="206" t="s">
        <v>940</v>
      </c>
      <c r="I57" s="84" t="s">
        <v>146</v>
      </c>
      <c r="J57" s="190" t="s">
        <v>335</v>
      </c>
      <c r="K57" s="253"/>
    </row>
    <row r="58" spans="2:11" s="97" customFormat="1" ht="45">
      <c r="B58" s="109">
        <v>56</v>
      </c>
      <c r="C58" s="200">
        <v>48</v>
      </c>
      <c r="D58" s="251" t="s">
        <v>125</v>
      </c>
      <c r="E58" s="200" t="s">
        <v>126</v>
      </c>
      <c r="F58" s="205">
        <v>44216</v>
      </c>
      <c r="G58" s="252">
        <v>11629056</v>
      </c>
      <c r="H58" s="89">
        <v>44561</v>
      </c>
      <c r="I58" s="84" t="s">
        <v>146</v>
      </c>
      <c r="J58" s="190" t="s">
        <v>115</v>
      </c>
      <c r="K58" s="537"/>
    </row>
    <row r="59" spans="2:11" s="97" customFormat="1" ht="30">
      <c r="B59" s="109">
        <v>57</v>
      </c>
      <c r="C59" s="200">
        <v>75</v>
      </c>
      <c r="D59" s="251" t="s">
        <v>600</v>
      </c>
      <c r="E59" s="200" t="s">
        <v>130</v>
      </c>
      <c r="F59" s="205" t="s">
        <v>602</v>
      </c>
      <c r="G59" s="204">
        <v>25000000</v>
      </c>
      <c r="H59" s="206" t="s">
        <v>603</v>
      </c>
      <c r="I59" s="84" t="s">
        <v>146</v>
      </c>
      <c r="J59" s="190" t="s">
        <v>335</v>
      </c>
      <c r="K59" s="253"/>
    </row>
    <row r="60" spans="2:11" s="97" customFormat="1" ht="60.75" customHeight="1">
      <c r="B60" s="109">
        <v>58</v>
      </c>
      <c r="C60" s="200">
        <v>29</v>
      </c>
      <c r="D60" s="251" t="s">
        <v>330</v>
      </c>
      <c r="E60" s="200" t="s">
        <v>331</v>
      </c>
      <c r="F60" s="205" t="s">
        <v>241</v>
      </c>
      <c r="G60" s="204">
        <v>34887168</v>
      </c>
      <c r="H60" s="206" t="s">
        <v>182</v>
      </c>
      <c r="I60" s="84" t="s">
        <v>146</v>
      </c>
      <c r="J60" s="190" t="s">
        <v>332</v>
      </c>
      <c r="K60" s="537"/>
    </row>
    <row r="61" spans="2:11" s="97" customFormat="1" ht="45">
      <c r="B61" s="109">
        <v>59</v>
      </c>
      <c r="C61" s="200">
        <v>8</v>
      </c>
      <c r="D61" s="251" t="s">
        <v>913</v>
      </c>
      <c r="E61" s="200" t="s">
        <v>92</v>
      </c>
      <c r="F61" s="205" t="s">
        <v>915</v>
      </c>
      <c r="G61" s="204">
        <v>7074342</v>
      </c>
      <c r="H61" s="206" t="s">
        <v>916</v>
      </c>
      <c r="I61" s="84" t="s">
        <v>146</v>
      </c>
      <c r="J61" s="190" t="s">
        <v>335</v>
      </c>
      <c r="K61" s="253"/>
    </row>
    <row r="62" spans="2:11" s="97" customFormat="1" ht="30">
      <c r="B62" s="109">
        <v>60</v>
      </c>
      <c r="C62" s="200">
        <v>266</v>
      </c>
      <c r="D62" s="251" t="s">
        <v>720</v>
      </c>
      <c r="E62" s="200" t="s">
        <v>68</v>
      </c>
      <c r="F62" s="205" t="s">
        <v>722</v>
      </c>
      <c r="G62" s="204">
        <v>69047520</v>
      </c>
      <c r="H62" s="206" t="s">
        <v>723</v>
      </c>
      <c r="I62" s="84" t="s">
        <v>146</v>
      </c>
      <c r="J62" s="190" t="s">
        <v>335</v>
      </c>
      <c r="K62" s="253"/>
    </row>
    <row r="63" spans="2:11" s="97" customFormat="1" ht="45">
      <c r="B63" s="109">
        <v>61</v>
      </c>
      <c r="C63" s="200"/>
      <c r="D63" s="251" t="s">
        <v>720</v>
      </c>
      <c r="E63" s="200" t="s">
        <v>90</v>
      </c>
      <c r="F63" s="205" t="s">
        <v>915</v>
      </c>
      <c r="G63" s="204">
        <v>57236760</v>
      </c>
      <c r="H63" s="206" t="s">
        <v>916</v>
      </c>
      <c r="I63" s="84" t="s">
        <v>146</v>
      </c>
      <c r="J63" s="190"/>
      <c r="K63" s="253"/>
    </row>
    <row r="64" spans="2:11" s="97" customFormat="1" ht="240">
      <c r="B64" s="109">
        <v>62</v>
      </c>
      <c r="C64" s="200">
        <v>71</v>
      </c>
      <c r="D64" s="251" t="s">
        <v>317</v>
      </c>
      <c r="E64" s="200" t="s">
        <v>319</v>
      </c>
      <c r="F64" s="205"/>
      <c r="G64" s="204">
        <f>296098781+4948406</f>
        <v>301047187</v>
      </c>
      <c r="H64" s="206"/>
      <c r="I64" s="84" t="s">
        <v>146</v>
      </c>
      <c r="J64" s="190" t="s">
        <v>318</v>
      </c>
      <c r="K64" s="537"/>
    </row>
    <row r="65" spans="2:11" s="97" customFormat="1" ht="46.5" customHeight="1">
      <c r="B65" s="109">
        <v>63</v>
      </c>
      <c r="C65" s="200">
        <v>77</v>
      </c>
      <c r="D65" s="251" t="s">
        <v>317</v>
      </c>
      <c r="E65" s="200" t="s">
        <v>130</v>
      </c>
      <c r="F65" s="205" t="s">
        <v>386</v>
      </c>
      <c r="G65" s="204">
        <v>64444352</v>
      </c>
      <c r="H65" s="206" t="s">
        <v>387</v>
      </c>
      <c r="I65" s="84" t="s">
        <v>146</v>
      </c>
      <c r="J65" s="190" t="s">
        <v>388</v>
      </c>
      <c r="K65" s="537"/>
    </row>
    <row r="66" spans="2:10" s="97" customFormat="1" ht="46.5" customHeight="1">
      <c r="B66" s="109">
        <v>64</v>
      </c>
      <c r="C66" s="200">
        <v>207</v>
      </c>
      <c r="D66" s="251" t="s">
        <v>317</v>
      </c>
      <c r="E66" s="200" t="s">
        <v>958</v>
      </c>
      <c r="F66" s="205" t="s">
        <v>959</v>
      </c>
      <c r="G66" s="204">
        <v>310713840</v>
      </c>
      <c r="H66" s="206" t="s">
        <v>960</v>
      </c>
      <c r="I66" s="84" t="s">
        <v>146</v>
      </c>
      <c r="J66" s="190"/>
    </row>
    <row r="67" spans="2:11" s="97" customFormat="1" ht="45">
      <c r="B67" s="109">
        <v>65</v>
      </c>
      <c r="C67" s="200">
        <v>1</v>
      </c>
      <c r="D67" s="251" t="s">
        <v>151</v>
      </c>
      <c r="E67" s="200" t="s">
        <v>217</v>
      </c>
      <c r="F67" s="205" t="s">
        <v>186</v>
      </c>
      <c r="G67" s="204">
        <v>11629056</v>
      </c>
      <c r="H67" s="206" t="s">
        <v>182</v>
      </c>
      <c r="I67" s="84" t="s">
        <v>146</v>
      </c>
      <c r="J67" s="190" t="s">
        <v>218</v>
      </c>
      <c r="K67" s="92"/>
    </row>
    <row r="68" spans="2:11" s="97" customFormat="1" ht="45">
      <c r="B68" s="109">
        <v>66</v>
      </c>
      <c r="C68" s="200">
        <v>194</v>
      </c>
      <c r="D68" s="251" t="s">
        <v>151</v>
      </c>
      <c r="E68" s="200" t="s">
        <v>887</v>
      </c>
      <c r="F68" s="205" t="s">
        <v>885</v>
      </c>
      <c r="G68" s="204">
        <v>10982997</v>
      </c>
      <c r="H68" s="206" t="s">
        <v>886</v>
      </c>
      <c r="I68" s="84" t="s">
        <v>146</v>
      </c>
      <c r="J68" s="190" t="s">
        <v>335</v>
      </c>
      <c r="K68" s="253"/>
    </row>
    <row r="69" spans="2:11" s="97" customFormat="1" ht="135.75" customHeight="1">
      <c r="B69" s="109">
        <v>67</v>
      </c>
      <c r="C69" s="200">
        <v>1</v>
      </c>
      <c r="D69" s="251" t="s">
        <v>127</v>
      </c>
      <c r="E69" s="200" t="s">
        <v>123</v>
      </c>
      <c r="F69" s="205">
        <v>44228</v>
      </c>
      <c r="G69" s="252">
        <v>22289024</v>
      </c>
      <c r="H69" s="89">
        <v>44561</v>
      </c>
      <c r="I69" s="84" t="s">
        <v>146</v>
      </c>
      <c r="J69" s="190" t="s">
        <v>128</v>
      </c>
      <c r="K69" s="537"/>
    </row>
    <row r="70" spans="2:11" s="97" customFormat="1" ht="73.5" customHeight="1">
      <c r="B70" s="109">
        <v>68</v>
      </c>
      <c r="C70" s="200">
        <v>181</v>
      </c>
      <c r="D70" s="251" t="s">
        <v>374</v>
      </c>
      <c r="E70" s="200" t="s">
        <v>221</v>
      </c>
      <c r="F70" s="205" t="s">
        <v>363</v>
      </c>
      <c r="G70" s="204">
        <f>259836720+38309262</f>
        <v>298145982</v>
      </c>
      <c r="H70" s="206" t="s">
        <v>182</v>
      </c>
      <c r="I70" s="84" t="s">
        <v>146</v>
      </c>
      <c r="J70" s="190" t="s">
        <v>375</v>
      </c>
      <c r="K70" s="537"/>
    </row>
    <row r="71" spans="2:11" s="97" customFormat="1" ht="73.5" customHeight="1">
      <c r="B71" s="109">
        <v>69</v>
      </c>
      <c r="C71" s="200">
        <v>632</v>
      </c>
      <c r="D71" s="251" t="s">
        <v>374</v>
      </c>
      <c r="E71" s="200" t="s">
        <v>221</v>
      </c>
      <c r="F71" s="205" t="s">
        <v>945</v>
      </c>
      <c r="G71" s="204">
        <v>411408000</v>
      </c>
      <c r="H71" s="206" t="s">
        <v>946</v>
      </c>
      <c r="I71" s="84" t="s">
        <v>146</v>
      </c>
      <c r="J71" s="190"/>
      <c r="K71" s="537"/>
    </row>
    <row r="72" spans="2:11" s="97" customFormat="1" ht="90" customHeight="1">
      <c r="B72" s="109">
        <v>70</v>
      </c>
      <c r="C72" s="200">
        <v>1</v>
      </c>
      <c r="D72" s="251" t="s">
        <v>805</v>
      </c>
      <c r="E72" s="200" t="s">
        <v>367</v>
      </c>
      <c r="F72" s="205" t="s">
        <v>370</v>
      </c>
      <c r="G72" s="204">
        <v>34887168</v>
      </c>
      <c r="H72" s="206" t="s">
        <v>198</v>
      </c>
      <c r="I72" s="84" t="s">
        <v>146</v>
      </c>
      <c r="J72" s="190" t="s">
        <v>807</v>
      </c>
      <c r="K72" s="253">
        <v>3</v>
      </c>
    </row>
    <row r="73" spans="2:11" s="97" customFormat="1" ht="75">
      <c r="B73" s="109">
        <v>71</v>
      </c>
      <c r="C73" s="200">
        <v>18</v>
      </c>
      <c r="D73" s="251" t="s">
        <v>152</v>
      </c>
      <c r="E73" s="200" t="s">
        <v>71</v>
      </c>
      <c r="F73" s="205" t="s">
        <v>187</v>
      </c>
      <c r="G73" s="204">
        <f>11338330+5669165</f>
        <v>17007495</v>
      </c>
      <c r="H73" s="206" t="s">
        <v>947</v>
      </c>
      <c r="I73" s="84" t="s">
        <v>146</v>
      </c>
      <c r="J73" s="190" t="s">
        <v>180</v>
      </c>
      <c r="K73" s="537">
        <v>1</v>
      </c>
    </row>
    <row r="74" spans="2:11" s="97" customFormat="1" ht="48.75" customHeight="1">
      <c r="B74" s="109">
        <v>72</v>
      </c>
      <c r="C74" s="200">
        <v>71</v>
      </c>
      <c r="D74" s="251" t="s">
        <v>326</v>
      </c>
      <c r="E74" s="200" t="s">
        <v>327</v>
      </c>
      <c r="F74" s="205" t="s">
        <v>222</v>
      </c>
      <c r="G74" s="204">
        <v>11629056</v>
      </c>
      <c r="H74" s="206" t="s">
        <v>328</v>
      </c>
      <c r="I74" s="84" t="s">
        <v>146</v>
      </c>
      <c r="J74" s="190" t="s">
        <v>329</v>
      </c>
      <c r="K74" s="253">
        <v>2</v>
      </c>
    </row>
    <row r="75" spans="2:11" s="97" customFormat="1" ht="75" customHeight="1">
      <c r="B75" s="109">
        <v>73</v>
      </c>
      <c r="C75" s="200">
        <v>121</v>
      </c>
      <c r="D75" s="251" t="s">
        <v>326</v>
      </c>
      <c r="E75" s="200" t="s">
        <v>705</v>
      </c>
      <c r="F75" s="205" t="s">
        <v>706</v>
      </c>
      <c r="G75" s="204">
        <v>11629056</v>
      </c>
      <c r="H75" s="206" t="s">
        <v>182</v>
      </c>
      <c r="I75" s="84" t="s">
        <v>146</v>
      </c>
      <c r="J75" s="190" t="s">
        <v>329</v>
      </c>
      <c r="K75" s="259">
        <v>2</v>
      </c>
    </row>
    <row r="76" spans="2:11" s="97" customFormat="1" ht="30">
      <c r="B76" s="109">
        <v>74</v>
      </c>
      <c r="C76" s="200">
        <v>11</v>
      </c>
      <c r="D76" s="251" t="s">
        <v>801</v>
      </c>
      <c r="E76" s="200" t="s">
        <v>130</v>
      </c>
      <c r="F76" s="205" t="s">
        <v>191</v>
      </c>
      <c r="G76" s="204">
        <f>61052544+28103552</f>
        <v>89156096</v>
      </c>
      <c r="H76" s="206" t="s">
        <v>803</v>
      </c>
      <c r="I76" s="84" t="s">
        <v>466</v>
      </c>
      <c r="J76" s="190" t="s">
        <v>804</v>
      </c>
      <c r="K76" s="259">
        <v>11</v>
      </c>
    </row>
    <row r="77" spans="2:11" s="97" customFormat="1" ht="45">
      <c r="B77" s="109">
        <v>75</v>
      </c>
      <c r="C77" s="538">
        <v>103</v>
      </c>
      <c r="D77" s="251" t="s">
        <v>801</v>
      </c>
      <c r="E77" s="200" t="s">
        <v>221</v>
      </c>
      <c r="F77" s="205" t="s">
        <v>915</v>
      </c>
      <c r="G77" s="204">
        <v>77527040</v>
      </c>
      <c r="H77" s="206" t="s">
        <v>948</v>
      </c>
      <c r="I77" s="84" t="s">
        <v>146</v>
      </c>
      <c r="J77" s="190"/>
      <c r="K77" s="259"/>
    </row>
    <row r="78" spans="2:11" s="97" customFormat="1" ht="90.75" customHeight="1">
      <c r="B78" s="109">
        <v>76</v>
      </c>
      <c r="C78" s="233">
        <v>1</v>
      </c>
      <c r="D78" s="251" t="s">
        <v>371</v>
      </c>
      <c r="E78" s="200" t="s">
        <v>90</v>
      </c>
      <c r="F78" s="205" t="s">
        <v>222</v>
      </c>
      <c r="G78" s="204">
        <f>109022400+23258112</f>
        <v>132280512</v>
      </c>
      <c r="H78" s="206" t="s">
        <v>961</v>
      </c>
      <c r="I78" s="182" t="s">
        <v>41</v>
      </c>
      <c r="J78" s="190" t="s">
        <v>373</v>
      </c>
      <c r="K78" s="259">
        <v>31</v>
      </c>
    </row>
    <row r="79" spans="2:11" s="97" customFormat="1" ht="45">
      <c r="B79" s="109">
        <v>77</v>
      </c>
      <c r="C79" s="233">
        <v>44</v>
      </c>
      <c r="D79" s="251" t="s">
        <v>100</v>
      </c>
      <c r="E79" s="200" t="s">
        <v>68</v>
      </c>
      <c r="F79" s="205">
        <v>44209</v>
      </c>
      <c r="G79" s="252">
        <v>24227200</v>
      </c>
      <c r="H79" s="96" t="s">
        <v>328</v>
      </c>
      <c r="I79" s="84" t="s">
        <v>41</v>
      </c>
      <c r="J79" s="190" t="s">
        <v>103</v>
      </c>
      <c r="K79" s="259">
        <v>5</v>
      </c>
    </row>
    <row r="80" spans="2:11" s="97" customFormat="1" ht="30">
      <c r="B80" s="109">
        <v>78</v>
      </c>
      <c r="C80" s="233">
        <v>130</v>
      </c>
      <c r="D80" s="251" t="s">
        <v>100</v>
      </c>
      <c r="E80" s="200" t="s">
        <v>962</v>
      </c>
      <c r="F80" s="205">
        <v>44435</v>
      </c>
      <c r="G80" s="252">
        <v>20027818</v>
      </c>
      <c r="H80" s="96" t="s">
        <v>182</v>
      </c>
      <c r="I80" s="84" t="s">
        <v>146</v>
      </c>
      <c r="J80" s="190"/>
      <c r="K80" s="259"/>
    </row>
    <row r="81" spans="2:11" s="97" customFormat="1" ht="45">
      <c r="B81" s="109">
        <v>79</v>
      </c>
      <c r="C81" s="233">
        <v>3</v>
      </c>
      <c r="D81" s="251" t="s">
        <v>597</v>
      </c>
      <c r="E81" s="200" t="s">
        <v>599</v>
      </c>
      <c r="F81" s="205" t="s">
        <v>358</v>
      </c>
      <c r="G81" s="204">
        <v>41670784</v>
      </c>
      <c r="H81" s="206" t="s">
        <v>198</v>
      </c>
      <c r="I81" s="84" t="s">
        <v>146</v>
      </c>
      <c r="J81" s="190" t="s">
        <v>335</v>
      </c>
      <c r="K81" s="259"/>
    </row>
    <row r="82" spans="2:11" s="97" customFormat="1" ht="75" customHeight="1">
      <c r="B82" s="109">
        <v>80</v>
      </c>
      <c r="C82" s="233">
        <v>1</v>
      </c>
      <c r="D82" s="251" t="s">
        <v>154</v>
      </c>
      <c r="E82" s="200" t="s">
        <v>170</v>
      </c>
      <c r="F82" s="205" t="s">
        <v>194</v>
      </c>
      <c r="G82" s="204">
        <f>36825344+12888870</f>
        <v>49714214</v>
      </c>
      <c r="H82" s="206" t="s">
        <v>201</v>
      </c>
      <c r="I82" s="182" t="s">
        <v>41</v>
      </c>
      <c r="J82" s="190" t="s">
        <v>171</v>
      </c>
      <c r="K82" s="190">
        <v>2</v>
      </c>
    </row>
    <row r="83" spans="2:11" s="97" customFormat="1" ht="30">
      <c r="B83" s="109">
        <v>81</v>
      </c>
      <c r="C83" s="233">
        <v>1</v>
      </c>
      <c r="D83" s="251" t="s">
        <v>250</v>
      </c>
      <c r="E83" s="93"/>
      <c r="F83" s="205" t="s">
        <v>247</v>
      </c>
      <c r="G83" s="204">
        <f>38763520+11629056</f>
        <v>50392576</v>
      </c>
      <c r="H83" s="206" t="s">
        <v>248</v>
      </c>
      <c r="I83" s="182" t="s">
        <v>41</v>
      </c>
      <c r="J83" s="190" t="s">
        <v>249</v>
      </c>
      <c r="K83" s="190">
        <v>2</v>
      </c>
    </row>
    <row r="84" spans="2:11" s="97" customFormat="1" ht="30">
      <c r="B84" s="109">
        <v>82</v>
      </c>
      <c r="C84" s="233">
        <v>2</v>
      </c>
      <c r="D84" s="251" t="s">
        <v>963</v>
      </c>
      <c r="E84" s="93" t="s">
        <v>117</v>
      </c>
      <c r="F84" s="205" t="s">
        <v>193</v>
      </c>
      <c r="G84" s="204">
        <v>34887168</v>
      </c>
      <c r="H84" s="206">
        <v>44561</v>
      </c>
      <c r="I84" s="84" t="s">
        <v>146</v>
      </c>
      <c r="J84" s="190"/>
      <c r="K84" s="190"/>
    </row>
    <row r="85" spans="2:11" s="97" customFormat="1" ht="75">
      <c r="B85" s="109">
        <v>83</v>
      </c>
      <c r="C85" s="233">
        <v>3</v>
      </c>
      <c r="D85" s="251" t="s">
        <v>324</v>
      </c>
      <c r="E85" s="200" t="s">
        <v>71</v>
      </c>
      <c r="F85" s="205" t="s">
        <v>195</v>
      </c>
      <c r="G85" s="204">
        <v>32706720</v>
      </c>
      <c r="H85" s="206" t="s">
        <v>182</v>
      </c>
      <c r="I85" s="84" t="s">
        <v>146</v>
      </c>
      <c r="J85" s="190" t="s">
        <v>325</v>
      </c>
      <c r="K85" s="190">
        <v>3</v>
      </c>
    </row>
    <row r="86" spans="2:11" s="97" customFormat="1" ht="49.5">
      <c r="B86" s="109">
        <v>84</v>
      </c>
      <c r="C86" s="233">
        <v>93</v>
      </c>
      <c r="D86" s="251" t="s">
        <v>453</v>
      </c>
      <c r="E86" s="200" t="s">
        <v>117</v>
      </c>
      <c r="F86" s="205" t="s">
        <v>454</v>
      </c>
      <c r="G86" s="204">
        <v>60083460</v>
      </c>
      <c r="H86" s="206" t="s">
        <v>455</v>
      </c>
      <c r="I86" s="84" t="s">
        <v>146</v>
      </c>
      <c r="J86" s="190" t="s">
        <v>456</v>
      </c>
      <c r="K86" s="190"/>
    </row>
    <row r="87" spans="2:11" s="97" customFormat="1" ht="49.5">
      <c r="B87" s="109">
        <v>85</v>
      </c>
      <c r="C87" s="233">
        <v>242</v>
      </c>
      <c r="D87" s="251" t="s">
        <v>453</v>
      </c>
      <c r="E87" s="200" t="s">
        <v>596</v>
      </c>
      <c r="F87" s="205">
        <v>44511</v>
      </c>
      <c r="G87" s="204">
        <v>25000000</v>
      </c>
      <c r="H87" s="206" t="s">
        <v>964</v>
      </c>
      <c r="I87" s="84" t="s">
        <v>146</v>
      </c>
      <c r="J87" s="190"/>
      <c r="K87" s="190"/>
    </row>
    <row r="88" spans="2:11" s="97" customFormat="1" ht="45">
      <c r="B88" s="109">
        <v>86</v>
      </c>
      <c r="C88" s="233">
        <v>1</v>
      </c>
      <c r="D88" s="251" t="s">
        <v>458</v>
      </c>
      <c r="E88" s="200" t="s">
        <v>459</v>
      </c>
      <c r="F88" s="205" t="s">
        <v>461</v>
      </c>
      <c r="G88" s="204">
        <v>34887384</v>
      </c>
      <c r="H88" s="206" t="s">
        <v>462</v>
      </c>
      <c r="I88" s="84" t="s">
        <v>146</v>
      </c>
      <c r="J88" s="190" t="s">
        <v>460</v>
      </c>
      <c r="K88" s="190">
        <v>13</v>
      </c>
    </row>
    <row r="89" spans="2:11" s="97" customFormat="1" ht="30" customHeight="1">
      <c r="B89" s="109">
        <v>87</v>
      </c>
      <c r="C89" s="233">
        <v>1</v>
      </c>
      <c r="D89" s="254" t="s">
        <v>313</v>
      </c>
      <c r="E89" s="200" t="s">
        <v>221</v>
      </c>
      <c r="F89" s="205" t="s">
        <v>314</v>
      </c>
      <c r="G89" s="204">
        <v>19381760</v>
      </c>
      <c r="H89" s="206" t="s">
        <v>315</v>
      </c>
      <c r="I89" s="84" t="s">
        <v>146</v>
      </c>
      <c r="J89" s="190" t="s">
        <v>316</v>
      </c>
      <c r="K89" s="190">
        <v>9</v>
      </c>
    </row>
    <row r="90" spans="2:11" s="97" customFormat="1" ht="30" customHeight="1">
      <c r="B90" s="109">
        <v>88</v>
      </c>
      <c r="C90" s="233">
        <v>114</v>
      </c>
      <c r="D90" s="251" t="s">
        <v>965</v>
      </c>
      <c r="E90" s="200" t="s">
        <v>221</v>
      </c>
      <c r="F90" s="205">
        <v>44511</v>
      </c>
      <c r="G90" s="204">
        <v>9690880</v>
      </c>
      <c r="H90" s="206" t="s">
        <v>966</v>
      </c>
      <c r="I90" s="84" t="s">
        <v>146</v>
      </c>
      <c r="J90" s="190"/>
      <c r="K90" s="190"/>
    </row>
    <row r="91" spans="2:11" s="97" customFormat="1" ht="90">
      <c r="B91" s="109">
        <v>89</v>
      </c>
      <c r="C91" s="233">
        <v>1</v>
      </c>
      <c r="D91" s="251" t="s">
        <v>233</v>
      </c>
      <c r="E91" s="200" t="s">
        <v>240</v>
      </c>
      <c r="F91" s="205" t="s">
        <v>237</v>
      </c>
      <c r="G91" s="204">
        <v>35000000</v>
      </c>
      <c r="H91" s="206" t="s">
        <v>328</v>
      </c>
      <c r="I91" s="84" t="s">
        <v>146</v>
      </c>
      <c r="J91" s="190" t="s">
        <v>235</v>
      </c>
      <c r="K91" s="190">
        <v>13</v>
      </c>
    </row>
    <row r="92" spans="2:11" s="97" customFormat="1" ht="30">
      <c r="B92" s="109">
        <v>90</v>
      </c>
      <c r="C92" s="233">
        <v>3</v>
      </c>
      <c r="D92" s="251" t="s">
        <v>604</v>
      </c>
      <c r="E92" s="200" t="s">
        <v>596</v>
      </c>
      <c r="F92" s="205" t="s">
        <v>967</v>
      </c>
      <c r="G92" s="204">
        <v>26165376</v>
      </c>
      <c r="H92" s="206">
        <v>44364</v>
      </c>
      <c r="I92" s="84" t="s">
        <v>466</v>
      </c>
      <c r="J92" s="190"/>
      <c r="K92" s="190"/>
    </row>
    <row r="93" spans="2:11" s="97" customFormat="1" ht="60.75" customHeight="1">
      <c r="B93" s="109">
        <v>91</v>
      </c>
      <c r="C93" s="233">
        <v>4</v>
      </c>
      <c r="D93" s="251" t="s">
        <v>604</v>
      </c>
      <c r="E93" s="200" t="s">
        <v>606</v>
      </c>
      <c r="F93" s="205" t="s">
        <v>607</v>
      </c>
      <c r="G93" s="204">
        <v>23258112</v>
      </c>
      <c r="H93" s="206" t="s">
        <v>608</v>
      </c>
      <c r="I93" s="84" t="s">
        <v>466</v>
      </c>
      <c r="J93" s="190" t="s">
        <v>609</v>
      </c>
      <c r="K93" s="190">
        <v>6</v>
      </c>
    </row>
    <row r="94" spans="2:11" s="97" customFormat="1" ht="60.75" customHeight="1">
      <c r="B94" s="109">
        <v>92</v>
      </c>
      <c r="C94" s="233">
        <v>5</v>
      </c>
      <c r="D94" s="251" t="s">
        <v>604</v>
      </c>
      <c r="E94" s="200" t="s">
        <v>170</v>
      </c>
      <c r="F94" s="205" t="s">
        <v>608</v>
      </c>
      <c r="G94" s="204">
        <v>13438020</v>
      </c>
      <c r="H94" s="206" t="s">
        <v>968</v>
      </c>
      <c r="I94" s="84"/>
      <c r="J94" s="190"/>
      <c r="K94" s="190"/>
    </row>
    <row r="95" spans="2:11" s="97" customFormat="1" ht="45">
      <c r="B95" s="109">
        <v>93</v>
      </c>
      <c r="C95" s="233">
        <v>6</v>
      </c>
      <c r="D95" s="251" t="s">
        <v>604</v>
      </c>
      <c r="E95" s="200" t="s">
        <v>130</v>
      </c>
      <c r="F95" s="205" t="s">
        <v>915</v>
      </c>
      <c r="G95" s="204">
        <v>46516224</v>
      </c>
      <c r="H95" s="206" t="s">
        <v>916</v>
      </c>
      <c r="I95" s="84" t="s">
        <v>146</v>
      </c>
      <c r="J95" s="190" t="s">
        <v>925</v>
      </c>
      <c r="K95" s="190">
        <v>6</v>
      </c>
    </row>
    <row r="96" spans="2:11" s="97" customFormat="1" ht="30">
      <c r="B96" s="109">
        <v>94</v>
      </c>
      <c r="C96" s="233">
        <v>2</v>
      </c>
      <c r="D96" s="251" t="s">
        <v>210</v>
      </c>
      <c r="E96" s="200" t="s">
        <v>221</v>
      </c>
      <c r="F96" s="205" t="s">
        <v>191</v>
      </c>
      <c r="G96" s="204">
        <v>88610984</v>
      </c>
      <c r="H96" s="206" t="s">
        <v>182</v>
      </c>
      <c r="I96" s="84" t="s">
        <v>146</v>
      </c>
      <c r="J96" s="190" t="s">
        <v>206</v>
      </c>
      <c r="K96" s="190">
        <v>15</v>
      </c>
    </row>
    <row r="97" spans="2:11" s="97" customFormat="1" ht="45">
      <c r="B97" s="109">
        <v>95</v>
      </c>
      <c r="C97" s="233">
        <v>10</v>
      </c>
      <c r="D97" s="251" t="s">
        <v>210</v>
      </c>
      <c r="E97" s="200" t="s">
        <v>92</v>
      </c>
      <c r="F97" s="205" t="s">
        <v>915</v>
      </c>
      <c r="G97" s="204">
        <v>64444352</v>
      </c>
      <c r="H97" s="206" t="s">
        <v>948</v>
      </c>
      <c r="I97" s="84" t="s">
        <v>146</v>
      </c>
      <c r="J97" s="190"/>
      <c r="K97" s="190"/>
    </row>
    <row r="98" spans="2:11" s="97" customFormat="1" ht="30">
      <c r="B98" s="109">
        <v>96</v>
      </c>
      <c r="C98" s="233">
        <v>45</v>
      </c>
      <c r="D98" s="251" t="s">
        <v>797</v>
      </c>
      <c r="E98" s="200" t="s">
        <v>123</v>
      </c>
      <c r="F98" s="205" t="s">
        <v>191</v>
      </c>
      <c r="G98" s="204">
        <v>77785463</v>
      </c>
      <c r="H98" s="206" t="s">
        <v>198</v>
      </c>
      <c r="I98" s="84" t="s">
        <v>146</v>
      </c>
      <c r="J98" s="190" t="s">
        <v>335</v>
      </c>
      <c r="K98" s="190"/>
    </row>
    <row r="99" spans="2:11" s="97" customFormat="1" ht="30">
      <c r="B99" s="109">
        <v>97</v>
      </c>
      <c r="C99" s="233">
        <v>1</v>
      </c>
      <c r="D99" s="251" t="s">
        <v>132</v>
      </c>
      <c r="E99" s="200" t="s">
        <v>117</v>
      </c>
      <c r="F99" s="205">
        <v>44200</v>
      </c>
      <c r="G99" s="252">
        <v>36457091</v>
      </c>
      <c r="H99" s="89">
        <v>44561</v>
      </c>
      <c r="I99" s="84" t="s">
        <v>146</v>
      </c>
      <c r="J99" s="190" t="s">
        <v>133</v>
      </c>
      <c r="K99" s="190">
        <v>3</v>
      </c>
    </row>
    <row r="100" spans="2:11" s="97" customFormat="1" ht="30">
      <c r="B100" s="109">
        <v>98</v>
      </c>
      <c r="C100" s="233">
        <v>1</v>
      </c>
      <c r="D100" s="251" t="s">
        <v>105</v>
      </c>
      <c r="E100" s="200" t="s">
        <v>106</v>
      </c>
      <c r="F100" s="205">
        <v>44222</v>
      </c>
      <c r="G100" s="252">
        <v>56691648</v>
      </c>
      <c r="H100" s="89">
        <v>44561</v>
      </c>
      <c r="I100" s="84" t="s">
        <v>146</v>
      </c>
      <c r="J100" s="190" t="s">
        <v>107</v>
      </c>
      <c r="K100" s="190">
        <v>6</v>
      </c>
    </row>
    <row r="101" spans="2:12" s="97" customFormat="1" ht="30">
      <c r="B101" s="109">
        <v>99</v>
      </c>
      <c r="C101" s="233">
        <v>1</v>
      </c>
      <c r="D101" s="251" t="s">
        <v>116</v>
      </c>
      <c r="E101" s="200" t="s">
        <v>117</v>
      </c>
      <c r="F101" s="205">
        <v>44228</v>
      </c>
      <c r="G101" s="252">
        <v>46516221</v>
      </c>
      <c r="H101" s="89">
        <v>44561</v>
      </c>
      <c r="I101" s="84" t="s">
        <v>146</v>
      </c>
      <c r="J101" s="190" t="s">
        <v>118</v>
      </c>
      <c r="K101" s="190">
        <v>11</v>
      </c>
      <c r="L101" s="113"/>
    </row>
    <row r="102" spans="2:11" s="97" customFormat="1" ht="45">
      <c r="B102" s="109">
        <v>100</v>
      </c>
      <c r="C102" s="233">
        <v>1</v>
      </c>
      <c r="D102" s="251" t="s">
        <v>111</v>
      </c>
      <c r="E102" s="200" t="s">
        <v>113</v>
      </c>
      <c r="F102" s="205">
        <v>44208</v>
      </c>
      <c r="G102" s="252">
        <v>5814528</v>
      </c>
      <c r="H102" s="96">
        <v>44334</v>
      </c>
      <c r="I102" s="84" t="s">
        <v>146</v>
      </c>
      <c r="J102" s="190" t="s">
        <v>115</v>
      </c>
      <c r="K102" s="190">
        <v>8</v>
      </c>
    </row>
    <row r="103" spans="2:11" s="97" customFormat="1" ht="57.75" customHeight="1">
      <c r="B103" s="109">
        <v>101</v>
      </c>
      <c r="C103" s="233" t="s">
        <v>786</v>
      </c>
      <c r="D103" s="251" t="s">
        <v>111</v>
      </c>
      <c r="E103" s="200" t="s">
        <v>327</v>
      </c>
      <c r="F103" s="205" t="s">
        <v>788</v>
      </c>
      <c r="G103" s="204">
        <v>5814566</v>
      </c>
      <c r="H103" s="206" t="s">
        <v>245</v>
      </c>
      <c r="I103" s="84" t="s">
        <v>146</v>
      </c>
      <c r="J103" s="190" t="s">
        <v>335</v>
      </c>
      <c r="K103" s="190"/>
    </row>
    <row r="104" spans="2:11" s="97" customFormat="1" ht="30">
      <c r="B104" s="109">
        <v>102</v>
      </c>
      <c r="C104" s="233">
        <v>5</v>
      </c>
      <c r="D104" s="251" t="s">
        <v>111</v>
      </c>
      <c r="E104" s="200" t="s">
        <v>68</v>
      </c>
      <c r="F104" s="205" t="s">
        <v>895</v>
      </c>
      <c r="G104" s="204">
        <v>5814408</v>
      </c>
      <c r="H104" s="206" t="s">
        <v>896</v>
      </c>
      <c r="I104" s="84" t="s">
        <v>146</v>
      </c>
      <c r="J104" s="190" t="s">
        <v>335</v>
      </c>
      <c r="K104" s="190"/>
    </row>
    <row r="105" spans="2:11" s="97" customFormat="1" ht="47.25" customHeight="1">
      <c r="B105" s="109">
        <v>103</v>
      </c>
      <c r="C105" s="233">
        <v>70</v>
      </c>
      <c r="D105" s="251" t="s">
        <v>381</v>
      </c>
      <c r="E105" s="200" t="s">
        <v>382</v>
      </c>
      <c r="F105" s="205" t="s">
        <v>383</v>
      </c>
      <c r="G105" s="204">
        <v>65457148</v>
      </c>
      <c r="H105" s="206" t="s">
        <v>384</v>
      </c>
      <c r="I105" s="84" t="s">
        <v>466</v>
      </c>
      <c r="J105" s="190" t="s">
        <v>385</v>
      </c>
      <c r="K105" s="190">
        <v>13</v>
      </c>
    </row>
    <row r="106" spans="2:11" s="97" customFormat="1" ht="45" customHeight="1">
      <c r="B106" s="109">
        <v>104</v>
      </c>
      <c r="C106" s="233">
        <v>192</v>
      </c>
      <c r="D106" s="251" t="s">
        <v>381</v>
      </c>
      <c r="E106" s="200" t="s">
        <v>817</v>
      </c>
      <c r="F106" s="205" t="s">
        <v>818</v>
      </c>
      <c r="G106" s="204">
        <v>52653781</v>
      </c>
      <c r="H106" s="206" t="s">
        <v>819</v>
      </c>
      <c r="I106" s="84" t="s">
        <v>146</v>
      </c>
      <c r="J106" s="190" t="s">
        <v>820</v>
      </c>
      <c r="K106" s="190">
        <v>5</v>
      </c>
    </row>
    <row r="107" spans="2:11" s="97" customFormat="1" ht="45" customHeight="1">
      <c r="B107" s="109">
        <v>105</v>
      </c>
      <c r="C107" s="233">
        <v>128</v>
      </c>
      <c r="D107" s="251" t="s">
        <v>381</v>
      </c>
      <c r="E107" s="200" t="s">
        <v>596</v>
      </c>
      <c r="F107" s="205" t="s">
        <v>969</v>
      </c>
      <c r="G107" s="204">
        <v>14536320</v>
      </c>
      <c r="H107" s="206" t="s">
        <v>970</v>
      </c>
      <c r="I107" s="84" t="s">
        <v>466</v>
      </c>
      <c r="J107" s="190"/>
      <c r="K107" s="190"/>
    </row>
    <row r="108" spans="2:11" s="97" customFormat="1" ht="45" customHeight="1">
      <c r="B108" s="109">
        <v>106</v>
      </c>
      <c r="C108" s="233">
        <v>31</v>
      </c>
      <c r="D108" s="251" t="s">
        <v>97</v>
      </c>
      <c r="E108" s="200" t="s">
        <v>98</v>
      </c>
      <c r="F108" s="205">
        <v>44228</v>
      </c>
      <c r="G108" s="252">
        <v>10659968</v>
      </c>
      <c r="H108" s="89">
        <v>44561</v>
      </c>
      <c r="I108" s="84" t="s">
        <v>146</v>
      </c>
      <c r="J108" s="190" t="s">
        <v>104</v>
      </c>
      <c r="K108" s="190">
        <v>1</v>
      </c>
    </row>
    <row r="109" spans="2:11" s="97" customFormat="1" ht="45" customHeight="1">
      <c r="B109" s="109">
        <v>107</v>
      </c>
      <c r="C109" s="233">
        <v>12</v>
      </c>
      <c r="D109" s="251" t="s">
        <v>119</v>
      </c>
      <c r="E109" s="200" t="s">
        <v>98</v>
      </c>
      <c r="F109" s="205">
        <v>44214</v>
      </c>
      <c r="G109" s="252">
        <v>34887384</v>
      </c>
      <c r="H109" s="89">
        <v>44561</v>
      </c>
      <c r="I109" s="84" t="s">
        <v>146</v>
      </c>
      <c r="J109" s="190" t="s">
        <v>120</v>
      </c>
      <c r="K109" s="190">
        <v>1</v>
      </c>
    </row>
    <row r="110" spans="2:11" s="97" customFormat="1" ht="45">
      <c r="B110" s="109">
        <v>108</v>
      </c>
      <c r="C110" s="233">
        <v>124</v>
      </c>
      <c r="D110" s="251" t="s">
        <v>119</v>
      </c>
      <c r="E110" s="200" t="s">
        <v>123</v>
      </c>
      <c r="F110" s="205" t="s">
        <v>927</v>
      </c>
      <c r="G110" s="204">
        <v>10659990</v>
      </c>
      <c r="H110" s="206" t="s">
        <v>928</v>
      </c>
      <c r="I110" s="84" t="s">
        <v>146</v>
      </c>
      <c r="J110" s="190" t="s">
        <v>335</v>
      </c>
      <c r="K110" s="190"/>
    </row>
    <row r="111" spans="2:11" s="97" customFormat="1" ht="90">
      <c r="B111" s="109">
        <v>109</v>
      </c>
      <c r="C111" s="233">
        <v>2</v>
      </c>
      <c r="D111" s="251" t="s">
        <v>368</v>
      </c>
      <c r="E111" s="200" t="s">
        <v>369</v>
      </c>
      <c r="F111" s="205" t="s">
        <v>370</v>
      </c>
      <c r="G111" s="204">
        <v>102723328</v>
      </c>
      <c r="H111" s="206" t="s">
        <v>245</v>
      </c>
      <c r="I111" s="84" t="s">
        <v>146</v>
      </c>
      <c r="J111" s="190" t="s">
        <v>457</v>
      </c>
      <c r="K111" s="190">
        <v>6</v>
      </c>
    </row>
    <row r="112" spans="2:11" s="97" customFormat="1" ht="16.5">
      <c r="B112" s="109">
        <v>110</v>
      </c>
      <c r="C112" s="233">
        <v>113</v>
      </c>
      <c r="D112" s="251" t="s">
        <v>368</v>
      </c>
      <c r="E112" s="200" t="s">
        <v>90</v>
      </c>
      <c r="F112" s="205">
        <v>44512</v>
      </c>
      <c r="G112" s="204">
        <v>34887168</v>
      </c>
      <c r="H112" s="206" t="s">
        <v>937</v>
      </c>
      <c r="I112" s="84" t="s">
        <v>146</v>
      </c>
      <c r="J112" s="190"/>
      <c r="K112" s="190"/>
    </row>
    <row r="113" spans="2:11" s="97" customFormat="1" ht="45">
      <c r="B113" s="109">
        <v>111</v>
      </c>
      <c r="C113" s="233">
        <v>325</v>
      </c>
      <c r="D113" s="251" t="s">
        <v>449</v>
      </c>
      <c r="E113" s="200" t="s">
        <v>117</v>
      </c>
      <c r="F113" s="205" t="s">
        <v>322</v>
      </c>
      <c r="G113" s="204">
        <v>18897216</v>
      </c>
      <c r="H113" s="206" t="s">
        <v>198</v>
      </c>
      <c r="I113" s="84" t="s">
        <v>146</v>
      </c>
      <c r="J113" s="190" t="s">
        <v>335</v>
      </c>
      <c r="K113" s="190">
        <v>7</v>
      </c>
    </row>
    <row r="114" spans="2:11" s="97" customFormat="1" ht="75">
      <c r="B114" s="109">
        <v>112</v>
      </c>
      <c r="C114" s="233">
        <v>79</v>
      </c>
      <c r="D114" s="251" t="s">
        <v>610</v>
      </c>
      <c r="E114" s="200" t="s">
        <v>71</v>
      </c>
      <c r="F114" s="205" t="s">
        <v>612</v>
      </c>
      <c r="G114" s="204">
        <v>34887168</v>
      </c>
      <c r="H114" s="206" t="s">
        <v>182</v>
      </c>
      <c r="I114" s="84" t="s">
        <v>146</v>
      </c>
      <c r="J114" s="190" t="s">
        <v>613</v>
      </c>
      <c r="K114" s="190">
        <v>3</v>
      </c>
    </row>
    <row r="115" spans="2:11" s="97" customFormat="1" ht="30">
      <c r="B115" s="109">
        <v>113</v>
      </c>
      <c r="C115" s="233">
        <v>2</v>
      </c>
      <c r="D115" s="251" t="s">
        <v>619</v>
      </c>
      <c r="E115" s="200" t="s">
        <v>92</v>
      </c>
      <c r="F115" s="205" t="s">
        <v>358</v>
      </c>
      <c r="G115" s="204">
        <v>8947912</v>
      </c>
      <c r="H115" s="206" t="s">
        <v>182</v>
      </c>
      <c r="I115" s="84" t="s">
        <v>146</v>
      </c>
      <c r="J115" s="190" t="s">
        <v>335</v>
      </c>
      <c r="K115" s="190"/>
    </row>
    <row r="116" spans="2:11" s="97" customFormat="1" ht="45">
      <c r="B116" s="109">
        <v>114</v>
      </c>
      <c r="C116" s="181">
        <v>60</v>
      </c>
      <c r="D116" s="183" t="s">
        <v>479</v>
      </c>
      <c r="E116" s="93" t="s">
        <v>481</v>
      </c>
      <c r="F116" s="205" t="s">
        <v>348</v>
      </c>
      <c r="G116" s="98">
        <v>46516224</v>
      </c>
      <c r="H116" s="206" t="s">
        <v>480</v>
      </c>
      <c r="I116" s="84" t="s">
        <v>146</v>
      </c>
      <c r="J116" s="93"/>
      <c r="K116" s="190">
        <v>12</v>
      </c>
    </row>
    <row r="117" spans="2:11" s="97" customFormat="1" ht="90">
      <c r="B117" s="109">
        <v>115</v>
      </c>
      <c r="C117" s="233">
        <v>2</v>
      </c>
      <c r="D117" s="251" t="s">
        <v>403</v>
      </c>
      <c r="E117" s="200" t="s">
        <v>407</v>
      </c>
      <c r="F117" s="205" t="s">
        <v>408</v>
      </c>
      <c r="G117" s="204">
        <f>38763520+19381760</f>
        <v>58145280</v>
      </c>
      <c r="H117" s="206" t="s">
        <v>409</v>
      </c>
      <c r="I117" s="84" t="s">
        <v>466</v>
      </c>
      <c r="J117" s="190" t="s">
        <v>410</v>
      </c>
      <c r="K117" s="190">
        <v>10</v>
      </c>
    </row>
    <row r="118" spans="2:11" s="97" customFormat="1" ht="30">
      <c r="B118" s="109">
        <v>116</v>
      </c>
      <c r="C118" s="233">
        <v>5</v>
      </c>
      <c r="D118" s="251" t="s">
        <v>403</v>
      </c>
      <c r="E118" s="200" t="s">
        <v>170</v>
      </c>
      <c r="F118" s="205">
        <v>44389</v>
      </c>
      <c r="G118" s="204">
        <v>17443584</v>
      </c>
      <c r="H118" s="206" t="s">
        <v>971</v>
      </c>
      <c r="I118" s="84" t="s">
        <v>466</v>
      </c>
      <c r="J118" s="190"/>
      <c r="K118" s="190"/>
    </row>
    <row r="119" spans="2:11" s="97" customFormat="1" ht="75">
      <c r="B119" s="109">
        <v>117</v>
      </c>
      <c r="C119" s="233">
        <v>9</v>
      </c>
      <c r="D119" s="251" t="s">
        <v>403</v>
      </c>
      <c r="E119" s="200" t="s">
        <v>596</v>
      </c>
      <c r="F119" s="205" t="s">
        <v>814</v>
      </c>
      <c r="G119" s="204">
        <v>31398462</v>
      </c>
      <c r="H119" s="206" t="s">
        <v>215</v>
      </c>
      <c r="I119" s="84" t="s">
        <v>146</v>
      </c>
      <c r="J119" s="190" t="s">
        <v>815</v>
      </c>
      <c r="K119" s="190">
        <v>9</v>
      </c>
    </row>
    <row r="120" spans="2:11" s="97" customFormat="1" ht="30">
      <c r="B120" s="109">
        <v>118</v>
      </c>
      <c r="C120" s="233">
        <v>8</v>
      </c>
      <c r="D120" s="251" t="s">
        <v>122</v>
      </c>
      <c r="E120" s="200" t="s">
        <v>123</v>
      </c>
      <c r="F120" s="205" t="s">
        <v>191</v>
      </c>
      <c r="G120" s="204">
        <v>44345466</v>
      </c>
      <c r="H120" s="206" t="s">
        <v>259</v>
      </c>
      <c r="I120" s="84" t="s">
        <v>146</v>
      </c>
      <c r="J120" s="190" t="s">
        <v>124</v>
      </c>
      <c r="K120" s="190"/>
    </row>
    <row r="121" spans="2:11" s="97" customFormat="1" ht="45">
      <c r="B121" s="109">
        <v>119</v>
      </c>
      <c r="C121" s="233">
        <v>1</v>
      </c>
      <c r="D121" s="251" t="s">
        <v>243</v>
      </c>
      <c r="E121" s="200" t="s">
        <v>246</v>
      </c>
      <c r="F121" s="205" t="s">
        <v>195</v>
      </c>
      <c r="G121" s="204">
        <f>69774336+5814528</f>
        <v>75588864</v>
      </c>
      <c r="H121" s="206" t="s">
        <v>245</v>
      </c>
      <c r="I121" s="84" t="s">
        <v>146</v>
      </c>
      <c r="J121" s="190" t="s">
        <v>206</v>
      </c>
      <c r="K121" s="190"/>
    </row>
    <row r="122" spans="2:11" s="97" customFormat="1" ht="105">
      <c r="B122" s="109">
        <v>120</v>
      </c>
      <c r="C122" s="233">
        <v>1</v>
      </c>
      <c r="D122" s="251" t="s">
        <v>336</v>
      </c>
      <c r="E122" s="200" t="s">
        <v>337</v>
      </c>
      <c r="F122" s="205" t="s">
        <v>338</v>
      </c>
      <c r="G122" s="204">
        <v>75588864</v>
      </c>
      <c r="H122" s="206" t="s">
        <v>339</v>
      </c>
      <c r="I122" s="84" t="s">
        <v>146</v>
      </c>
      <c r="J122" s="190" t="s">
        <v>340</v>
      </c>
      <c r="K122" s="190"/>
    </row>
    <row r="123" spans="2:11" s="97" customFormat="1" ht="16.5">
      <c r="B123" s="109">
        <v>121</v>
      </c>
      <c r="C123" s="233">
        <v>4</v>
      </c>
      <c r="D123" s="251" t="s">
        <v>336</v>
      </c>
      <c r="E123" s="200" t="s">
        <v>92</v>
      </c>
      <c r="F123" s="205">
        <v>44512</v>
      </c>
      <c r="G123" s="204">
        <v>81403392</v>
      </c>
      <c r="H123" s="206">
        <v>44363</v>
      </c>
      <c r="I123" s="84" t="s">
        <v>146</v>
      </c>
      <c r="J123" s="190"/>
      <c r="K123" s="190"/>
    </row>
    <row r="124" spans="2:11" s="97" customFormat="1" ht="30">
      <c r="B124" s="109">
        <v>122</v>
      </c>
      <c r="C124" s="233">
        <v>3</v>
      </c>
      <c r="D124" s="251" t="s">
        <v>592</v>
      </c>
      <c r="E124" s="200" t="s">
        <v>92</v>
      </c>
      <c r="F124" s="205" t="s">
        <v>593</v>
      </c>
      <c r="G124" s="204">
        <v>6783616</v>
      </c>
      <c r="H124" s="206" t="s">
        <v>182</v>
      </c>
      <c r="I124" s="84" t="s">
        <v>146</v>
      </c>
      <c r="J124" s="190" t="s">
        <v>335</v>
      </c>
      <c r="K124" s="190"/>
    </row>
    <row r="125" spans="2:11" s="97" customFormat="1" ht="30">
      <c r="B125" s="109">
        <v>123</v>
      </c>
      <c r="C125" s="233">
        <v>1</v>
      </c>
      <c r="D125" s="251" t="s">
        <v>592</v>
      </c>
      <c r="E125" s="200" t="s">
        <v>92</v>
      </c>
      <c r="F125" s="205" t="s">
        <v>617</v>
      </c>
      <c r="G125" s="204">
        <v>6783615</v>
      </c>
      <c r="H125" s="206" t="s">
        <v>618</v>
      </c>
      <c r="I125" s="84" t="s">
        <v>146</v>
      </c>
      <c r="J125" s="190" t="s">
        <v>335</v>
      </c>
      <c r="K125" s="190"/>
    </row>
    <row r="126" spans="2:11" s="97" customFormat="1" ht="45">
      <c r="B126" s="109">
        <v>124</v>
      </c>
      <c r="C126" s="233">
        <v>51</v>
      </c>
      <c r="D126" s="251" t="s">
        <v>792</v>
      </c>
      <c r="E126" s="200" t="s">
        <v>794</v>
      </c>
      <c r="F126" s="205" t="s">
        <v>795</v>
      </c>
      <c r="G126" s="204">
        <v>23516535</v>
      </c>
      <c r="H126" s="206" t="s">
        <v>182</v>
      </c>
      <c r="I126" s="84" t="s">
        <v>146</v>
      </c>
      <c r="J126" s="190" t="s">
        <v>796</v>
      </c>
      <c r="K126" s="190">
        <v>2</v>
      </c>
    </row>
    <row r="127" spans="2:11" s="97" customFormat="1" ht="30">
      <c r="B127" s="109">
        <v>125</v>
      </c>
      <c r="C127" s="233">
        <v>3</v>
      </c>
      <c r="D127" s="251" t="s">
        <v>799</v>
      </c>
      <c r="E127" s="200" t="s">
        <v>117</v>
      </c>
      <c r="F127" s="205">
        <v>44464</v>
      </c>
      <c r="G127" s="204">
        <v>13567232</v>
      </c>
      <c r="H127" s="206">
        <v>44828</v>
      </c>
      <c r="I127" s="84" t="s">
        <v>146</v>
      </c>
      <c r="J127" s="190" t="s">
        <v>335</v>
      </c>
      <c r="K127" s="190"/>
    </row>
    <row r="128" spans="2:11" s="97" customFormat="1" ht="60">
      <c r="B128" s="109">
        <v>126</v>
      </c>
      <c r="C128" s="233">
        <v>17</v>
      </c>
      <c r="D128" s="251" t="s">
        <v>153</v>
      </c>
      <c r="E128" s="200" t="s">
        <v>179</v>
      </c>
      <c r="F128" s="205" t="s">
        <v>181</v>
      </c>
      <c r="G128" s="204">
        <v>69774336</v>
      </c>
      <c r="H128" s="206" t="s">
        <v>182</v>
      </c>
      <c r="I128" s="84" t="s">
        <v>146</v>
      </c>
      <c r="J128" s="190" t="s">
        <v>183</v>
      </c>
      <c r="K128" s="190">
        <v>5</v>
      </c>
    </row>
    <row r="129" spans="2:11" s="97" customFormat="1" ht="75">
      <c r="B129" s="109">
        <v>127</v>
      </c>
      <c r="C129" s="233">
        <v>284</v>
      </c>
      <c r="D129" s="251" t="s">
        <v>153</v>
      </c>
      <c r="E129" s="200" t="s">
        <v>893</v>
      </c>
      <c r="F129" s="205" t="s">
        <v>566</v>
      </c>
      <c r="G129" s="204">
        <v>104661504</v>
      </c>
      <c r="H129" s="206" t="s">
        <v>972</v>
      </c>
      <c r="I129" s="84" t="s">
        <v>146</v>
      </c>
      <c r="J129" s="190" t="s">
        <v>894</v>
      </c>
      <c r="K129" s="190">
        <v>9</v>
      </c>
    </row>
    <row r="130" spans="2:11" s="97" customFormat="1" ht="120">
      <c r="B130" s="109">
        <v>128</v>
      </c>
      <c r="C130" s="233">
        <v>1</v>
      </c>
      <c r="D130" s="251" t="s">
        <v>155</v>
      </c>
      <c r="E130" s="200" t="s">
        <v>90</v>
      </c>
      <c r="F130" s="205">
        <v>44212</v>
      </c>
      <c r="G130" s="204">
        <v>70224225</v>
      </c>
      <c r="H130" s="206" t="s">
        <v>200</v>
      </c>
      <c r="I130" s="84" t="s">
        <v>41</v>
      </c>
      <c r="J130" s="190" t="s">
        <v>175</v>
      </c>
      <c r="K130" s="190">
        <v>5</v>
      </c>
    </row>
    <row r="131" spans="2:11" s="97" customFormat="1" ht="45">
      <c r="B131" s="109">
        <v>129</v>
      </c>
      <c r="C131" s="233">
        <v>5</v>
      </c>
      <c r="D131" s="251" t="s">
        <v>155</v>
      </c>
      <c r="E131" s="200" t="s">
        <v>783</v>
      </c>
      <c r="F131" s="205" t="s">
        <v>784</v>
      </c>
      <c r="G131" s="204">
        <v>29072640</v>
      </c>
      <c r="H131" s="206" t="s">
        <v>785</v>
      </c>
      <c r="I131" s="84" t="s">
        <v>146</v>
      </c>
      <c r="J131" s="190" t="s">
        <v>335</v>
      </c>
      <c r="K131" s="190"/>
    </row>
    <row r="132" spans="2:11" s="97" customFormat="1" ht="45">
      <c r="B132" s="109">
        <v>130</v>
      </c>
      <c r="C132" s="233">
        <v>8</v>
      </c>
      <c r="D132" s="251" t="s">
        <v>155</v>
      </c>
      <c r="E132" s="88" t="s">
        <v>949</v>
      </c>
      <c r="F132" s="200" t="s">
        <v>915</v>
      </c>
      <c r="G132" s="204">
        <v>104661504</v>
      </c>
      <c r="H132" s="206" t="s">
        <v>973</v>
      </c>
      <c r="I132" s="84" t="s">
        <v>146</v>
      </c>
      <c r="J132" s="190"/>
      <c r="K132" s="190"/>
    </row>
    <row r="133" spans="2:11" s="97" customFormat="1" ht="90">
      <c r="B133" s="109">
        <v>131</v>
      </c>
      <c r="C133" s="233">
        <v>1</v>
      </c>
      <c r="D133" s="251" t="s">
        <v>405</v>
      </c>
      <c r="E133" s="546" t="s">
        <v>389</v>
      </c>
      <c r="F133" s="205" t="s">
        <v>391</v>
      </c>
      <c r="G133" s="204">
        <v>115999834</v>
      </c>
      <c r="H133" s="206" t="s">
        <v>198</v>
      </c>
      <c r="I133" s="84" t="s">
        <v>146</v>
      </c>
      <c r="J133" s="190" t="s">
        <v>390</v>
      </c>
      <c r="K133" s="88"/>
    </row>
    <row r="134" spans="2:11" s="97" customFormat="1" ht="45">
      <c r="B134" s="109">
        <v>132</v>
      </c>
      <c r="C134" s="233">
        <v>94</v>
      </c>
      <c r="D134" s="251" t="s">
        <v>450</v>
      </c>
      <c r="E134" s="200" t="s">
        <v>451</v>
      </c>
      <c r="F134" s="205" t="s">
        <v>452</v>
      </c>
      <c r="G134" s="204">
        <v>21578359</v>
      </c>
      <c r="H134" s="206" t="s">
        <v>182</v>
      </c>
      <c r="I134" s="84" t="s">
        <v>146</v>
      </c>
      <c r="J134" s="190" t="s">
        <v>206</v>
      </c>
      <c r="K134" s="88"/>
    </row>
    <row r="135" spans="2:11" s="97" customFormat="1" ht="45">
      <c r="B135" s="109">
        <v>133</v>
      </c>
      <c r="C135" s="233">
        <v>331</v>
      </c>
      <c r="D135" s="251" t="s">
        <v>450</v>
      </c>
      <c r="E135" s="200" t="s">
        <v>117</v>
      </c>
      <c r="F135" s="205" t="s">
        <v>934</v>
      </c>
      <c r="G135" s="204">
        <v>11629056</v>
      </c>
      <c r="H135" s="206" t="s">
        <v>935</v>
      </c>
      <c r="I135" s="84" t="s">
        <v>146</v>
      </c>
      <c r="J135" s="190" t="s">
        <v>335</v>
      </c>
      <c r="K135" s="190"/>
    </row>
    <row r="136" spans="2:11" s="97" customFormat="1" ht="45">
      <c r="B136" s="109">
        <v>134</v>
      </c>
      <c r="C136" s="233">
        <v>1</v>
      </c>
      <c r="D136" s="251" t="s">
        <v>561</v>
      </c>
      <c r="E136" s="200" t="s">
        <v>117</v>
      </c>
      <c r="F136" s="208" t="s">
        <v>565</v>
      </c>
      <c r="G136" s="204">
        <v>46516224</v>
      </c>
      <c r="H136" s="213" t="s">
        <v>566</v>
      </c>
      <c r="I136" s="84" t="s">
        <v>146</v>
      </c>
      <c r="J136" s="190" t="s">
        <v>568</v>
      </c>
      <c r="K136" s="88"/>
    </row>
    <row r="137" spans="2:11" s="97" customFormat="1" ht="45">
      <c r="B137" s="109">
        <v>135</v>
      </c>
      <c r="C137" s="233">
        <v>783</v>
      </c>
      <c r="D137" s="251" t="s">
        <v>875</v>
      </c>
      <c r="E137" s="200" t="s">
        <v>877</v>
      </c>
      <c r="F137" s="205" t="s">
        <v>950</v>
      </c>
      <c r="G137" s="204">
        <v>59962320</v>
      </c>
      <c r="H137" s="206" t="s">
        <v>785</v>
      </c>
      <c r="I137" s="84" t="s">
        <v>146</v>
      </c>
      <c r="J137" s="190" t="s">
        <v>878</v>
      </c>
      <c r="K137" s="190">
        <v>3</v>
      </c>
    </row>
    <row r="138" spans="2:11" s="97" customFormat="1" ht="30">
      <c r="B138" s="109"/>
      <c r="C138" s="233"/>
      <c r="D138" s="251"/>
      <c r="E138" s="200" t="s">
        <v>117</v>
      </c>
      <c r="F138" s="205">
        <v>44512</v>
      </c>
      <c r="G138" s="204">
        <v>11629056</v>
      </c>
      <c r="H138" s="206">
        <v>44876</v>
      </c>
      <c r="I138" s="84" t="s">
        <v>146</v>
      </c>
      <c r="J138" s="190"/>
      <c r="K138" s="190"/>
    </row>
    <row r="139" spans="2:10" s="97" customFormat="1" ht="15">
      <c r="B139" s="91"/>
      <c r="C139" s="88"/>
      <c r="D139" s="87"/>
      <c r="E139" s="93"/>
      <c r="F139" s="89"/>
      <c r="G139" s="111"/>
      <c r="H139" s="93"/>
      <c r="I139" s="84"/>
      <c r="J139" s="86"/>
    </row>
    <row r="140" spans="2:10" s="97" customFormat="1" ht="15">
      <c r="B140" s="91"/>
      <c r="C140" s="88"/>
      <c r="D140" s="87"/>
      <c r="E140" s="88"/>
      <c r="F140" s="89"/>
      <c r="G140" s="90"/>
      <c r="H140" s="100"/>
      <c r="I140" s="84"/>
      <c r="J140" s="83"/>
    </row>
    <row r="141" spans="2:10" s="97" customFormat="1" ht="15">
      <c r="B141" s="91"/>
      <c r="C141" s="88"/>
      <c r="D141" s="87"/>
      <c r="E141" s="88"/>
      <c r="F141" s="89"/>
      <c r="G141" s="90"/>
      <c r="H141" s="100"/>
      <c r="I141" s="84"/>
      <c r="J141" s="83"/>
    </row>
    <row r="142" spans="2:10" s="97" customFormat="1" ht="15">
      <c r="B142" s="91"/>
      <c r="C142" s="88"/>
      <c r="D142" s="87"/>
      <c r="E142" s="88"/>
      <c r="F142" s="89"/>
      <c r="G142" s="99"/>
      <c r="H142" s="87"/>
      <c r="I142" s="84"/>
      <c r="J142" s="83"/>
    </row>
    <row r="143" spans="2:10" s="97" customFormat="1" ht="15">
      <c r="B143" s="91"/>
      <c r="C143" s="88"/>
      <c r="D143" s="87"/>
      <c r="E143" s="101"/>
      <c r="F143" s="89"/>
      <c r="G143" s="90"/>
      <c r="H143" s="87"/>
      <c r="I143" s="84"/>
      <c r="J143" s="83"/>
    </row>
    <row r="144" spans="2:10" s="97" customFormat="1" ht="15">
      <c r="B144" s="91"/>
      <c r="C144" s="88"/>
      <c r="D144" s="87"/>
      <c r="E144" s="88"/>
      <c r="F144" s="89"/>
      <c r="G144" s="90"/>
      <c r="H144" s="87"/>
      <c r="I144" s="84"/>
      <c r="J144" s="83"/>
    </row>
    <row r="145" spans="2:10" s="97" customFormat="1" ht="15">
      <c r="B145" s="91"/>
      <c r="C145" s="93"/>
      <c r="D145" s="87"/>
      <c r="E145" s="93"/>
      <c r="F145" s="89"/>
      <c r="G145" s="98"/>
      <c r="H145" s="95"/>
      <c r="I145" s="84"/>
      <c r="J145" s="85"/>
    </row>
    <row r="146" spans="2:10" s="97" customFormat="1" ht="15">
      <c r="B146" s="91"/>
      <c r="C146" s="88"/>
      <c r="D146" s="87"/>
      <c r="E146" s="88"/>
      <c r="F146" s="89"/>
      <c r="G146" s="90"/>
      <c r="H146" s="87"/>
      <c r="I146" s="84"/>
      <c r="J146" s="83"/>
    </row>
    <row r="147" spans="2:10" s="97" customFormat="1" ht="15">
      <c r="B147" s="91"/>
      <c r="C147" s="88"/>
      <c r="D147" s="87"/>
      <c r="E147" s="93"/>
      <c r="F147" s="89"/>
      <c r="G147" s="102"/>
      <c r="H147" s="95"/>
      <c r="I147" s="84"/>
      <c r="J147" s="85"/>
    </row>
    <row r="148" spans="2:10" s="97" customFormat="1" ht="15">
      <c r="B148" s="91"/>
      <c r="C148" s="88"/>
      <c r="D148" s="87"/>
      <c r="E148" s="88"/>
      <c r="F148" s="89"/>
      <c r="G148" s="98"/>
      <c r="H148" s="93"/>
      <c r="I148" s="84"/>
      <c r="J148" s="86"/>
    </row>
    <row r="149" spans="2:10" s="97" customFormat="1" ht="15">
      <c r="B149" s="91"/>
      <c r="C149" s="93"/>
      <c r="D149" s="87"/>
      <c r="E149" s="93"/>
      <c r="F149" s="89"/>
      <c r="G149" s="111"/>
      <c r="H149" s="93"/>
      <c r="I149" s="84"/>
      <c r="J149" s="86"/>
    </row>
    <row r="150" spans="2:10" s="97" customFormat="1" ht="15">
      <c r="B150" s="91"/>
      <c r="C150" s="88"/>
      <c r="D150" s="87"/>
      <c r="E150" s="88"/>
      <c r="F150" s="89"/>
      <c r="G150" s="90"/>
      <c r="H150" s="87"/>
      <c r="I150" s="84"/>
      <c r="J150" s="83"/>
    </row>
    <row r="151" spans="2:10" s="97" customFormat="1" ht="15">
      <c r="B151" s="91"/>
      <c r="C151" s="88"/>
      <c r="D151" s="87"/>
      <c r="E151" s="93"/>
      <c r="F151" s="89"/>
      <c r="G151" s="98"/>
      <c r="H151" s="95"/>
      <c r="I151" s="84"/>
      <c r="J151" s="115"/>
    </row>
    <row r="152" spans="2:10" s="97" customFormat="1" ht="15">
      <c r="B152" s="91"/>
      <c r="C152" s="88"/>
      <c r="D152" s="87"/>
      <c r="E152" s="93"/>
      <c r="F152" s="89"/>
      <c r="G152" s="111"/>
      <c r="H152" s="93"/>
      <c r="I152" s="84"/>
      <c r="J152" s="93"/>
    </row>
    <row r="153" spans="2:10" s="97" customFormat="1" ht="15">
      <c r="B153" s="91"/>
      <c r="C153" s="88"/>
      <c r="D153" s="87"/>
      <c r="E153" s="88"/>
      <c r="F153" s="89"/>
      <c r="G153" s="90"/>
      <c r="H153" s="87"/>
      <c r="I153" s="84"/>
      <c r="J153" s="88"/>
    </row>
    <row r="154" spans="2:10" s="97" customFormat="1" ht="15">
      <c r="B154" s="91"/>
      <c r="C154" s="88"/>
      <c r="D154" s="87"/>
      <c r="E154" s="93"/>
      <c r="F154" s="89"/>
      <c r="G154" s="111"/>
      <c r="H154" s="93"/>
      <c r="I154" s="84"/>
      <c r="J154" s="93"/>
    </row>
    <row r="155" spans="2:10" s="97" customFormat="1" ht="15">
      <c r="B155" s="91"/>
      <c r="C155" s="93"/>
      <c r="D155" s="87"/>
      <c r="E155" s="93"/>
      <c r="F155" s="89"/>
      <c r="G155" s="98"/>
      <c r="H155" s="95"/>
      <c r="I155" s="84"/>
      <c r="J155" s="93"/>
    </row>
    <row r="156" spans="2:10" s="97" customFormat="1" ht="15">
      <c r="B156" s="91"/>
      <c r="C156" s="88"/>
      <c r="D156" s="87"/>
      <c r="E156" s="88"/>
      <c r="F156" s="89"/>
      <c r="G156" s="90"/>
      <c r="H156" s="87"/>
      <c r="I156" s="84"/>
      <c r="J156" s="88"/>
    </row>
    <row r="157" spans="2:10" s="97" customFormat="1" ht="15">
      <c r="B157" s="91"/>
      <c r="C157" s="93"/>
      <c r="D157" s="87"/>
      <c r="E157" s="93"/>
      <c r="F157" s="89"/>
      <c r="G157" s="98"/>
      <c r="H157" s="100"/>
      <c r="I157" s="84"/>
      <c r="J157" s="95"/>
    </row>
    <row r="158" spans="2:10" s="97" customFormat="1" ht="15">
      <c r="B158" s="91"/>
      <c r="C158" s="88"/>
      <c r="D158" s="87"/>
      <c r="E158" s="88"/>
      <c r="F158" s="88"/>
      <c r="G158" s="90"/>
      <c r="H158" s="93"/>
      <c r="I158" s="84"/>
      <c r="J158" s="88"/>
    </row>
    <row r="159" spans="2:10" s="97" customFormat="1" ht="15.75" thickBot="1">
      <c r="B159" s="91"/>
      <c r="C159" s="116"/>
      <c r="D159" s="117"/>
      <c r="E159" s="93"/>
      <c r="F159" s="89"/>
      <c r="G159" s="111"/>
      <c r="H159" s="93"/>
      <c r="I159" s="84"/>
      <c r="J159" s="93"/>
    </row>
    <row r="160" spans="2:10" s="97" customFormat="1" ht="15">
      <c r="B160" s="91"/>
      <c r="C160" s="103"/>
      <c r="D160" s="104"/>
      <c r="E160" s="105"/>
      <c r="F160" s="106"/>
      <c r="G160" s="107"/>
      <c r="H160" s="108"/>
      <c r="I160" s="84"/>
      <c r="J160" s="105"/>
    </row>
    <row r="161" spans="2:10" s="97" customFormat="1" ht="15">
      <c r="B161" s="91"/>
      <c r="C161" s="88"/>
      <c r="D161" s="87"/>
      <c r="E161" s="93"/>
      <c r="F161" s="89"/>
      <c r="G161" s="111"/>
      <c r="H161" s="93"/>
      <c r="I161" s="84"/>
      <c r="J161" s="93"/>
    </row>
    <row r="162" spans="2:10" s="97" customFormat="1" ht="15">
      <c r="B162" s="91"/>
      <c r="C162" s="88"/>
      <c r="D162" s="87"/>
      <c r="E162" s="88"/>
      <c r="F162" s="112"/>
      <c r="G162" s="90"/>
      <c r="H162" s="95"/>
      <c r="I162" s="84"/>
      <c r="J162" s="95"/>
    </row>
    <row r="163" spans="2:10" s="97" customFormat="1" ht="15">
      <c r="B163" s="91"/>
      <c r="C163" s="88"/>
      <c r="D163" s="87"/>
      <c r="E163" s="88"/>
      <c r="F163" s="89"/>
      <c r="G163" s="90"/>
      <c r="H163" s="87"/>
      <c r="I163" s="84"/>
      <c r="J163" s="88"/>
    </row>
    <row r="164" spans="2:10" s="97" customFormat="1" ht="15">
      <c r="B164" s="91"/>
      <c r="C164" s="88"/>
      <c r="D164" s="87"/>
      <c r="E164" s="88"/>
      <c r="F164" s="88"/>
      <c r="G164" s="90"/>
      <c r="H164" s="88"/>
      <c r="I164" s="84"/>
      <c r="J164" s="88"/>
    </row>
    <row r="165" spans="2:10" s="97" customFormat="1" ht="15">
      <c r="B165" s="91"/>
      <c r="C165" s="93"/>
      <c r="D165" s="87"/>
      <c r="E165" s="93"/>
      <c r="F165" s="89"/>
      <c r="G165" s="94"/>
      <c r="H165" s="95"/>
      <c r="I165" s="84"/>
      <c r="J165" s="95"/>
    </row>
    <row r="166" spans="2:10" s="97" customFormat="1" ht="15">
      <c r="B166" s="91"/>
      <c r="C166" s="93"/>
      <c r="D166" s="95"/>
      <c r="E166" s="93"/>
      <c r="F166" s="89"/>
      <c r="G166" s="98"/>
      <c r="H166" s="93"/>
      <c r="I166" s="84"/>
      <c r="J166" s="93"/>
    </row>
    <row r="167" spans="2:10" s="97" customFormat="1" ht="15">
      <c r="B167" s="91"/>
      <c r="C167" s="88"/>
      <c r="D167" s="87"/>
      <c r="E167" s="88"/>
      <c r="F167" s="89"/>
      <c r="G167" s="90"/>
      <c r="H167" s="87"/>
      <c r="I167" s="84"/>
      <c r="J167" s="88"/>
    </row>
    <row r="168" spans="2:10" s="97" customFormat="1" ht="15">
      <c r="B168" s="91"/>
      <c r="C168" s="88"/>
      <c r="D168" s="87"/>
      <c r="E168" s="93"/>
      <c r="F168" s="89"/>
      <c r="G168" s="90"/>
      <c r="H168" s="93"/>
      <c r="I168" s="84"/>
      <c r="J168" s="93"/>
    </row>
    <row r="169" spans="2:10" s="97" customFormat="1" ht="15">
      <c r="B169" s="91"/>
      <c r="C169" s="88"/>
      <c r="D169" s="87"/>
      <c r="E169" s="93"/>
      <c r="F169" s="89"/>
      <c r="G169" s="98"/>
      <c r="H169" s="93"/>
      <c r="I169" s="84"/>
      <c r="J169" s="93"/>
    </row>
    <row r="170" spans="2:10" s="97" customFormat="1" ht="14.25">
      <c r="B170" s="91"/>
      <c r="C170" s="88"/>
      <c r="D170" s="88"/>
      <c r="E170" s="88"/>
      <c r="F170" s="88"/>
      <c r="G170" s="88"/>
      <c r="H170" s="88"/>
      <c r="I170" s="109"/>
      <c r="J170" s="88"/>
    </row>
    <row r="171" spans="2:10" s="97" customFormat="1" ht="14.25">
      <c r="B171" s="91"/>
      <c r="C171" s="88"/>
      <c r="D171" s="88"/>
      <c r="E171" s="88"/>
      <c r="F171" s="88"/>
      <c r="G171" s="88"/>
      <c r="H171" s="88"/>
      <c r="I171" s="109"/>
      <c r="J171" s="88"/>
    </row>
    <row r="172" spans="2:10" s="97" customFormat="1" ht="14.25">
      <c r="B172" s="91"/>
      <c r="C172" s="88"/>
      <c r="D172" s="88"/>
      <c r="E172" s="88"/>
      <c r="F172" s="88"/>
      <c r="G172" s="88"/>
      <c r="H172" s="88"/>
      <c r="I172" s="109"/>
      <c r="J172" s="88"/>
    </row>
    <row r="173" spans="2:10" s="97" customFormat="1" ht="14.25">
      <c r="B173" s="91"/>
      <c r="C173" s="88"/>
      <c r="D173" s="88"/>
      <c r="E173" s="88"/>
      <c r="F173" s="88"/>
      <c r="G173" s="88"/>
      <c r="H173" s="88"/>
      <c r="I173" s="109"/>
      <c r="J173" s="88"/>
    </row>
    <row r="174" spans="2:10" s="97" customFormat="1" ht="14.25">
      <c r="B174" s="91"/>
      <c r="C174" s="88"/>
      <c r="D174" s="88"/>
      <c r="E174" s="88"/>
      <c r="F174" s="88"/>
      <c r="G174" s="88"/>
      <c r="H174" s="88"/>
      <c r="I174" s="109"/>
      <c r="J174" s="88"/>
    </row>
    <row r="175" spans="2:10" s="97" customFormat="1" ht="14.25">
      <c r="B175" s="91"/>
      <c r="C175" s="88"/>
      <c r="D175" s="88"/>
      <c r="E175" s="88"/>
      <c r="F175" s="88"/>
      <c r="G175" s="88"/>
      <c r="H175" s="88"/>
      <c r="I175" s="109"/>
      <c r="J175" s="88"/>
    </row>
    <row r="176" spans="2:10" s="97" customFormat="1" ht="14.25">
      <c r="B176" s="91"/>
      <c r="C176" s="88"/>
      <c r="D176" s="88"/>
      <c r="E176" s="88"/>
      <c r="F176" s="88"/>
      <c r="G176" s="88"/>
      <c r="H176" s="88"/>
      <c r="I176" s="109"/>
      <c r="J176" s="88"/>
    </row>
    <row r="177" spans="2:10" s="97" customFormat="1" ht="14.25">
      <c r="B177" s="91"/>
      <c r="C177" s="88"/>
      <c r="D177" s="88"/>
      <c r="E177" s="88"/>
      <c r="F177" s="88"/>
      <c r="G177" s="88"/>
      <c r="H177" s="88"/>
      <c r="I177" s="109"/>
      <c r="J177" s="88"/>
    </row>
    <row r="178" spans="2:10" s="97" customFormat="1" ht="14.25">
      <c r="B178" s="91"/>
      <c r="C178" s="88"/>
      <c r="D178" s="88"/>
      <c r="E178" s="88"/>
      <c r="F178" s="88"/>
      <c r="G178" s="88"/>
      <c r="H178" s="88"/>
      <c r="I178" s="109"/>
      <c r="J178" s="88"/>
    </row>
    <row r="179" spans="2:10" s="97" customFormat="1" ht="14.25">
      <c r="B179" s="91"/>
      <c r="C179" s="88"/>
      <c r="D179" s="88"/>
      <c r="E179" s="88"/>
      <c r="F179" s="88"/>
      <c r="G179" s="88"/>
      <c r="H179" s="88"/>
      <c r="I179" s="109"/>
      <c r="J179" s="88"/>
    </row>
    <row r="180" spans="2:10" s="97" customFormat="1" ht="14.25">
      <c r="B180" s="91"/>
      <c r="C180" s="88"/>
      <c r="D180" s="88"/>
      <c r="E180" s="88"/>
      <c r="F180" s="88"/>
      <c r="G180" s="88"/>
      <c r="H180" s="88"/>
      <c r="I180" s="109"/>
      <c r="J180" s="88"/>
    </row>
    <row r="181" spans="2:10" s="97" customFormat="1" ht="14.25">
      <c r="B181" s="91"/>
      <c r="C181" s="88"/>
      <c r="D181" s="88"/>
      <c r="E181" s="88"/>
      <c r="F181" s="88"/>
      <c r="G181" s="88"/>
      <c r="H181" s="88"/>
      <c r="I181" s="109"/>
      <c r="J181" s="88"/>
    </row>
    <row r="182" spans="2:10" ht="14.25">
      <c r="B182" s="91"/>
      <c r="C182" s="88"/>
      <c r="D182" s="88"/>
      <c r="E182" s="88"/>
      <c r="F182" s="88"/>
      <c r="G182" s="88"/>
      <c r="H182" s="88"/>
      <c r="I182" s="109"/>
      <c r="J182" s="88"/>
    </row>
    <row r="183" spans="2:10" ht="14.25">
      <c r="B183" s="91"/>
      <c r="C183" s="88"/>
      <c r="D183" s="88"/>
      <c r="E183" s="88"/>
      <c r="F183" s="88"/>
      <c r="G183" s="88"/>
      <c r="H183" s="88"/>
      <c r="I183" s="109"/>
      <c r="J183" s="88"/>
    </row>
    <row r="184" spans="2:10" ht="14.25">
      <c r="B184" s="91"/>
      <c r="C184" s="88"/>
      <c r="D184" s="88"/>
      <c r="E184" s="88"/>
      <c r="F184" s="88"/>
      <c r="G184" s="88"/>
      <c r="H184" s="88"/>
      <c r="I184" s="109"/>
      <c r="J184" s="88"/>
    </row>
    <row r="185" spans="2:10" ht="14.25">
      <c r="B185" s="91"/>
      <c r="C185" s="88"/>
      <c r="D185" s="88"/>
      <c r="E185" s="88"/>
      <c r="F185" s="88"/>
      <c r="G185" s="88"/>
      <c r="H185" s="88"/>
      <c r="I185" s="109"/>
      <c r="J185" s="88"/>
    </row>
    <row r="186" spans="2:10" ht="14.25">
      <c r="B186" s="91"/>
      <c r="C186" s="88"/>
      <c r="D186" s="88"/>
      <c r="E186" s="88"/>
      <c r="F186" s="88"/>
      <c r="G186" s="88"/>
      <c r="H186" s="88"/>
      <c r="I186" s="109"/>
      <c r="J186" s="88"/>
    </row>
    <row r="187" spans="2:10" ht="14.25">
      <c r="B187" s="91"/>
      <c r="C187" s="88"/>
      <c r="D187" s="88"/>
      <c r="E187" s="88"/>
      <c r="F187" s="88"/>
      <c r="G187" s="88"/>
      <c r="H187" s="88"/>
      <c r="I187" s="109"/>
      <c r="J187" s="88"/>
    </row>
    <row r="188" spans="2:10" ht="14.25">
      <c r="B188" s="91"/>
      <c r="C188" s="88"/>
      <c r="D188" s="88"/>
      <c r="E188" s="88"/>
      <c r="F188" s="88"/>
      <c r="G188" s="88"/>
      <c r="H188" s="88"/>
      <c r="I188" s="109"/>
      <c r="J188" s="88"/>
    </row>
    <row r="189" spans="2:10" ht="14.25">
      <c r="B189" s="109"/>
      <c r="C189" s="88"/>
      <c r="D189" s="88"/>
      <c r="E189" s="88"/>
      <c r="F189" s="88"/>
      <c r="G189" s="88"/>
      <c r="H189" s="88"/>
      <c r="I189" s="109"/>
      <c r="J189" s="88"/>
    </row>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sheetData>
  <sheetProtection/>
  <mergeCells count="1">
    <mergeCell ref="C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W95"/>
  <sheetViews>
    <sheetView zoomScalePageLayoutView="0" workbookViewId="0" topLeftCell="A38">
      <selection activeCell="B37" sqref="B37:K65"/>
    </sheetView>
  </sheetViews>
  <sheetFormatPr defaultColWidth="11.421875" defaultRowHeight="75" customHeight="1"/>
  <cols>
    <col min="1" max="1" width="6.7109375" style="8" customWidth="1"/>
    <col min="2" max="3" width="17.00390625" style="53" customWidth="1"/>
    <col min="4" max="4" width="31.28125" style="58" customWidth="1"/>
    <col min="5" max="5" width="15.421875" style="120" hidden="1" customWidth="1"/>
    <col min="6" max="6" width="17.7109375" style="59" hidden="1" customWidth="1"/>
    <col min="7" max="7" width="17.140625" style="59" hidden="1" customWidth="1"/>
    <col min="8" max="8" width="30.57421875" style="316" hidden="1" customWidth="1"/>
    <col min="9" max="9" width="17.7109375" style="53" customWidth="1"/>
    <col min="10" max="11" width="20.00390625" style="61" customWidth="1"/>
    <col min="12" max="13" width="19.140625" style="62" customWidth="1"/>
    <col min="14" max="14" width="13.28125" style="64" customWidth="1"/>
    <col min="15" max="15" width="11.28125" style="8" customWidth="1"/>
    <col min="16" max="16" width="18.7109375" style="317" customWidth="1"/>
    <col min="17" max="17" width="18.421875" style="8" customWidth="1"/>
    <col min="18" max="18" width="17.7109375" style="11" customWidth="1"/>
    <col min="19" max="19" width="14.28125" style="8" customWidth="1"/>
    <col min="20" max="20" width="19.8515625" style="8" customWidth="1"/>
    <col min="21" max="21" width="17.140625" style="8" customWidth="1"/>
    <col min="22" max="23" width="11.421875" style="8" customWidth="1"/>
    <col min="24" max="24" width="17.00390625" style="8" customWidth="1"/>
    <col min="25" max="36" width="11.421875" style="8" customWidth="1"/>
    <col min="37" max="37" width="1.421875" style="8" customWidth="1"/>
    <col min="38" max="16384" width="11.421875" style="8" customWidth="1"/>
  </cols>
  <sheetData>
    <row r="1" ht="11.25" customHeight="1" thickBot="1">
      <c r="P1" s="8"/>
    </row>
    <row r="2" spans="1:23" ht="36.75" customHeight="1">
      <c r="A2" s="562"/>
      <c r="B2" s="563"/>
      <c r="C2" s="563"/>
      <c r="D2" s="563"/>
      <c r="E2" s="571" t="s">
        <v>45</v>
      </c>
      <c r="F2" s="571"/>
      <c r="G2" s="571"/>
      <c r="H2" s="571"/>
      <c r="I2" s="571"/>
      <c r="J2" s="571"/>
      <c r="K2" s="571"/>
      <c r="L2" s="571"/>
      <c r="M2" s="571"/>
      <c r="N2" s="571"/>
      <c r="O2" s="571"/>
      <c r="P2" s="571"/>
      <c r="Q2" s="571"/>
      <c r="R2" s="571" t="s">
        <v>46</v>
      </c>
      <c r="S2" s="571"/>
      <c r="T2" s="571"/>
      <c r="U2" s="571"/>
      <c r="V2" s="571"/>
      <c r="W2" s="575"/>
    </row>
    <row r="3" spans="1:23" ht="36.75" customHeight="1">
      <c r="A3" s="564"/>
      <c r="B3" s="565"/>
      <c r="C3" s="565"/>
      <c r="D3" s="565"/>
      <c r="E3" s="572" t="s">
        <v>43</v>
      </c>
      <c r="F3" s="572"/>
      <c r="G3" s="572"/>
      <c r="H3" s="572"/>
      <c r="I3" s="572"/>
      <c r="J3" s="572"/>
      <c r="K3" s="572"/>
      <c r="L3" s="572"/>
      <c r="M3" s="572"/>
      <c r="N3" s="572"/>
      <c r="O3" s="572"/>
      <c r="P3" s="572"/>
      <c r="Q3" s="572"/>
      <c r="R3" s="572" t="s">
        <v>47</v>
      </c>
      <c r="S3" s="572"/>
      <c r="T3" s="572"/>
      <c r="U3" s="572"/>
      <c r="V3" s="572"/>
      <c r="W3" s="576"/>
    </row>
    <row r="4" spans="1:23" ht="36.75" customHeight="1" thickBot="1">
      <c r="A4" s="566"/>
      <c r="B4" s="567"/>
      <c r="C4" s="567"/>
      <c r="D4" s="567"/>
      <c r="E4" s="574" t="s">
        <v>44</v>
      </c>
      <c r="F4" s="574"/>
      <c r="G4" s="574"/>
      <c r="H4" s="574"/>
      <c r="I4" s="574"/>
      <c r="J4" s="574"/>
      <c r="K4" s="574"/>
      <c r="L4" s="574"/>
      <c r="M4" s="574"/>
      <c r="N4" s="574"/>
      <c r="O4" s="574"/>
      <c r="P4" s="574"/>
      <c r="Q4" s="574"/>
      <c r="R4" s="574" t="s">
        <v>48</v>
      </c>
      <c r="S4" s="574"/>
      <c r="T4" s="574"/>
      <c r="U4" s="574"/>
      <c r="V4" s="574"/>
      <c r="W4" s="577"/>
    </row>
    <row r="5" spans="1:17" ht="13.5" customHeight="1" thickBot="1">
      <c r="A5" s="68"/>
      <c r="B5" s="68"/>
      <c r="C5" s="68"/>
      <c r="D5" s="68"/>
      <c r="E5" s="573"/>
      <c r="F5" s="573"/>
      <c r="G5" s="573"/>
      <c r="H5" s="573"/>
      <c r="I5" s="573"/>
      <c r="J5" s="573"/>
      <c r="K5" s="573"/>
      <c r="L5" s="573"/>
      <c r="M5" s="573"/>
      <c r="N5" s="573"/>
      <c r="O5" s="573"/>
      <c r="P5" s="573"/>
      <c r="Q5" s="573"/>
    </row>
    <row r="6" spans="1:23" s="6" customFormat="1" ht="29.25" customHeight="1" thickBot="1">
      <c r="A6" s="580" t="s">
        <v>55</v>
      </c>
      <c r="B6" s="581"/>
      <c r="C6" s="581"/>
      <c r="D6" s="581"/>
      <c r="E6" s="581"/>
      <c r="F6" s="581"/>
      <c r="G6" s="581"/>
      <c r="H6" s="581"/>
      <c r="I6" s="581"/>
      <c r="J6" s="581"/>
      <c r="K6" s="581"/>
      <c r="L6" s="581"/>
      <c r="M6" s="581"/>
      <c r="N6" s="581"/>
      <c r="O6" s="581"/>
      <c r="P6" s="581"/>
      <c r="Q6" s="581"/>
      <c r="R6" s="581"/>
      <c r="S6" s="581"/>
      <c r="T6" s="581"/>
      <c r="U6" s="581"/>
      <c r="V6" s="581"/>
      <c r="W6" s="582"/>
    </row>
    <row r="7" spans="1:23" s="40" customFormat="1" ht="75" customHeight="1">
      <c r="A7" s="37" t="s">
        <v>16</v>
      </c>
      <c r="B7" s="37" t="s">
        <v>138</v>
      </c>
      <c r="C7" s="37" t="s">
        <v>137</v>
      </c>
      <c r="D7" s="37" t="s">
        <v>0</v>
      </c>
      <c r="E7" s="37" t="s">
        <v>33</v>
      </c>
      <c r="F7" s="37" t="s">
        <v>13</v>
      </c>
      <c r="G7" s="37" t="s">
        <v>14</v>
      </c>
      <c r="H7" s="54" t="s">
        <v>1</v>
      </c>
      <c r="I7" s="37" t="s">
        <v>2</v>
      </c>
      <c r="J7" s="81" t="s">
        <v>3</v>
      </c>
      <c r="K7" s="81" t="s">
        <v>702</v>
      </c>
      <c r="L7" s="38" t="s">
        <v>12</v>
      </c>
      <c r="M7" s="38" t="s">
        <v>463</v>
      </c>
      <c r="N7" s="37" t="s">
        <v>4</v>
      </c>
      <c r="O7" s="37" t="s">
        <v>8</v>
      </c>
      <c r="P7" s="37" t="s">
        <v>9</v>
      </c>
      <c r="Q7" s="37" t="s">
        <v>10</v>
      </c>
      <c r="R7" s="37" t="s">
        <v>11</v>
      </c>
      <c r="S7" s="37" t="s">
        <v>5</v>
      </c>
      <c r="T7" s="299" t="s">
        <v>644</v>
      </c>
      <c r="U7" s="293" t="s">
        <v>36</v>
      </c>
      <c r="V7" s="39"/>
      <c r="W7" s="126"/>
    </row>
    <row r="8" spans="1:23" ht="34.5" customHeight="1">
      <c r="A8" s="74">
        <v>2</v>
      </c>
      <c r="B8" s="1" t="s">
        <v>62</v>
      </c>
      <c r="C8" s="82" t="s">
        <v>139</v>
      </c>
      <c r="D8" s="35" t="s">
        <v>57</v>
      </c>
      <c r="E8" s="121">
        <v>1032485324</v>
      </c>
      <c r="F8" s="128" t="s">
        <v>76</v>
      </c>
      <c r="G8" s="43" t="s">
        <v>74</v>
      </c>
      <c r="H8" s="167" t="s">
        <v>161</v>
      </c>
      <c r="I8" s="46" t="s">
        <v>68</v>
      </c>
      <c r="J8" s="80">
        <v>15174910</v>
      </c>
      <c r="K8" s="80">
        <v>3034000</v>
      </c>
      <c r="L8" s="2">
        <v>15174910</v>
      </c>
      <c r="M8" s="2"/>
      <c r="N8" s="3">
        <v>44229</v>
      </c>
      <c r="O8" s="325">
        <v>1</v>
      </c>
      <c r="P8" s="318">
        <v>7587455</v>
      </c>
      <c r="Q8" s="318">
        <v>22762365</v>
      </c>
      <c r="R8" s="42" t="s">
        <v>77</v>
      </c>
      <c r="S8" s="3" t="s">
        <v>69</v>
      </c>
      <c r="T8" s="75" t="s">
        <v>646</v>
      </c>
      <c r="U8" s="67" t="s">
        <v>469</v>
      </c>
      <c r="V8" s="36"/>
      <c r="W8" s="36"/>
    </row>
    <row r="9" spans="1:23" ht="34.5" customHeight="1">
      <c r="A9" s="74">
        <v>3</v>
      </c>
      <c r="B9" s="1" t="s">
        <v>62</v>
      </c>
      <c r="C9" s="82" t="s">
        <v>139</v>
      </c>
      <c r="D9" s="35" t="s">
        <v>58</v>
      </c>
      <c r="E9" s="122">
        <v>79542427</v>
      </c>
      <c r="F9" s="129" t="s">
        <v>80</v>
      </c>
      <c r="G9" s="77" t="s">
        <v>81</v>
      </c>
      <c r="H9" s="167" t="s">
        <v>162</v>
      </c>
      <c r="I9" s="178" t="s">
        <v>68</v>
      </c>
      <c r="J9" s="80">
        <v>35000000</v>
      </c>
      <c r="K9" s="80">
        <v>7000000</v>
      </c>
      <c r="L9" s="2">
        <v>35000000</v>
      </c>
      <c r="M9" s="2"/>
      <c r="N9" s="63">
        <v>44229</v>
      </c>
      <c r="O9" s="325">
        <v>1</v>
      </c>
      <c r="P9" s="319">
        <v>17500000</v>
      </c>
      <c r="Q9" s="319">
        <v>52500000</v>
      </c>
      <c r="R9" s="7" t="s">
        <v>89</v>
      </c>
      <c r="S9" s="3" t="s">
        <v>70</v>
      </c>
      <c r="T9" s="75" t="s">
        <v>647</v>
      </c>
      <c r="U9" s="67" t="s">
        <v>470</v>
      </c>
      <c r="V9" s="36"/>
      <c r="W9" s="36"/>
    </row>
    <row r="10" spans="1:23" ht="34.5" customHeight="1">
      <c r="A10" s="74">
        <v>4</v>
      </c>
      <c r="B10" s="1" t="s">
        <v>62</v>
      </c>
      <c r="C10" s="82" t="s">
        <v>139</v>
      </c>
      <c r="D10" s="4" t="s">
        <v>59</v>
      </c>
      <c r="E10" s="122">
        <v>1075671320</v>
      </c>
      <c r="F10" s="130" t="s">
        <v>78</v>
      </c>
      <c r="G10" s="44" t="s">
        <v>79</v>
      </c>
      <c r="H10" s="167" t="s">
        <v>163</v>
      </c>
      <c r="I10" s="46" t="s">
        <v>90</v>
      </c>
      <c r="J10" s="80">
        <v>19200000</v>
      </c>
      <c r="K10" s="80">
        <v>3840000</v>
      </c>
      <c r="L10" s="2">
        <v>19200000</v>
      </c>
      <c r="M10" s="2"/>
      <c r="N10" s="3">
        <v>44229</v>
      </c>
      <c r="O10" s="325">
        <v>1</v>
      </c>
      <c r="P10" s="319">
        <v>9600000</v>
      </c>
      <c r="Q10" s="319">
        <f>+P10+L10</f>
        <v>28800000</v>
      </c>
      <c r="R10" s="7" t="s">
        <v>88</v>
      </c>
      <c r="S10" s="3" t="s">
        <v>70</v>
      </c>
      <c r="T10" s="75" t="s">
        <v>648</v>
      </c>
      <c r="U10" s="67" t="s">
        <v>471</v>
      </c>
      <c r="V10" s="36"/>
      <c r="W10" s="36"/>
    </row>
    <row r="11" spans="1:23" ht="34.5" customHeight="1">
      <c r="A11" s="74">
        <v>5</v>
      </c>
      <c r="B11" s="1" t="s">
        <v>62</v>
      </c>
      <c r="C11" s="82" t="s">
        <v>139</v>
      </c>
      <c r="D11" s="35" t="s">
        <v>60</v>
      </c>
      <c r="E11" s="122">
        <v>1032447474</v>
      </c>
      <c r="F11" s="130" t="s">
        <v>289</v>
      </c>
      <c r="G11" s="79" t="s">
        <v>84</v>
      </c>
      <c r="H11" s="167" t="s">
        <v>164</v>
      </c>
      <c r="I11" s="46" t="s">
        <v>92</v>
      </c>
      <c r="J11" s="80">
        <v>37800000</v>
      </c>
      <c r="K11" s="80">
        <v>5400000</v>
      </c>
      <c r="L11" s="2">
        <v>37800000</v>
      </c>
      <c r="M11" s="2"/>
      <c r="N11" s="3">
        <v>44229</v>
      </c>
      <c r="O11" s="325">
        <v>1</v>
      </c>
      <c r="P11" s="319">
        <v>18900000</v>
      </c>
      <c r="Q11" s="319">
        <v>56700000</v>
      </c>
      <c r="R11" s="7" t="s">
        <v>89</v>
      </c>
      <c r="S11" s="3" t="s">
        <v>70</v>
      </c>
      <c r="T11" s="75" t="s">
        <v>649</v>
      </c>
      <c r="U11" s="67" t="s">
        <v>472</v>
      </c>
      <c r="V11" s="36"/>
      <c r="W11" s="36"/>
    </row>
    <row r="12" spans="1:23" ht="34.5" customHeight="1">
      <c r="A12" s="74">
        <v>6</v>
      </c>
      <c r="B12" s="1" t="s">
        <v>62</v>
      </c>
      <c r="C12" s="82" t="s">
        <v>139</v>
      </c>
      <c r="D12" s="35" t="s">
        <v>61</v>
      </c>
      <c r="E12" s="123">
        <v>1073151766</v>
      </c>
      <c r="F12" s="128" t="s">
        <v>290</v>
      </c>
      <c r="G12" s="79" t="s">
        <v>87</v>
      </c>
      <c r="H12" s="167" t="s">
        <v>165</v>
      </c>
      <c r="I12" s="46" t="s">
        <v>90</v>
      </c>
      <c r="J12" s="131">
        <v>19792584</v>
      </c>
      <c r="K12" s="131">
        <v>3328764</v>
      </c>
      <c r="L12" s="2">
        <v>19792584</v>
      </c>
      <c r="M12" s="2"/>
      <c r="N12" s="3">
        <v>44230</v>
      </c>
      <c r="O12" s="325">
        <v>1</v>
      </c>
      <c r="P12" s="319">
        <v>9896292</v>
      </c>
      <c r="Q12" s="319">
        <v>29688876</v>
      </c>
      <c r="R12" s="7" t="s">
        <v>89</v>
      </c>
      <c r="S12" s="3" t="s">
        <v>70</v>
      </c>
      <c r="T12" s="75" t="s">
        <v>650</v>
      </c>
      <c r="U12" s="67" t="s">
        <v>469</v>
      </c>
      <c r="V12" s="36"/>
      <c r="W12" s="36"/>
    </row>
    <row r="13" spans="1:23" ht="34.5" customHeight="1">
      <c r="A13" s="74">
        <v>8</v>
      </c>
      <c r="B13" s="1" t="s">
        <v>62</v>
      </c>
      <c r="C13" s="82" t="s">
        <v>139</v>
      </c>
      <c r="D13" s="35" t="s">
        <v>64</v>
      </c>
      <c r="E13" s="122">
        <v>35354704</v>
      </c>
      <c r="F13" s="130" t="s">
        <v>291</v>
      </c>
      <c r="G13" s="79" t="s">
        <v>86</v>
      </c>
      <c r="H13" s="167" t="s">
        <v>166</v>
      </c>
      <c r="I13" s="49" t="s">
        <v>68</v>
      </c>
      <c r="J13" s="80">
        <v>35000000</v>
      </c>
      <c r="K13" s="80">
        <v>7000000</v>
      </c>
      <c r="L13" s="2">
        <v>35000000</v>
      </c>
      <c r="M13" s="2"/>
      <c r="N13" s="3">
        <v>44230</v>
      </c>
      <c r="O13" s="325">
        <v>1</v>
      </c>
      <c r="P13" s="319">
        <v>17500000</v>
      </c>
      <c r="Q13" s="319">
        <v>52500000</v>
      </c>
      <c r="R13" s="7" t="s">
        <v>89</v>
      </c>
      <c r="S13" s="3" t="s">
        <v>70</v>
      </c>
      <c r="T13" s="75" t="s">
        <v>652</v>
      </c>
      <c r="U13" s="67" t="s">
        <v>469</v>
      </c>
      <c r="V13" s="36"/>
      <c r="W13" s="36"/>
    </row>
    <row r="14" spans="1:23" ht="51.75" customHeight="1">
      <c r="A14" s="74">
        <v>9</v>
      </c>
      <c r="B14" s="1" t="s">
        <v>62</v>
      </c>
      <c r="C14" s="82" t="s">
        <v>139</v>
      </c>
      <c r="D14" s="4" t="s">
        <v>65</v>
      </c>
      <c r="E14" s="123">
        <v>80134073</v>
      </c>
      <c r="F14" s="130" t="s">
        <v>292</v>
      </c>
      <c r="G14" s="48" t="s">
        <v>95</v>
      </c>
      <c r="H14" s="167" t="s">
        <v>167</v>
      </c>
      <c r="I14" s="49" t="s">
        <v>68</v>
      </c>
      <c r="J14" s="80">
        <v>22500000</v>
      </c>
      <c r="K14" s="80">
        <v>4500000</v>
      </c>
      <c r="L14" s="2">
        <v>22500000</v>
      </c>
      <c r="M14" s="2"/>
      <c r="N14" s="3">
        <v>44230</v>
      </c>
      <c r="O14" s="325">
        <v>1</v>
      </c>
      <c r="P14" s="319">
        <v>11250000</v>
      </c>
      <c r="Q14" s="319">
        <v>33750000</v>
      </c>
      <c r="R14" s="42" t="s">
        <v>89</v>
      </c>
      <c r="S14" s="3" t="s">
        <v>70</v>
      </c>
      <c r="T14" s="75" t="s">
        <v>653</v>
      </c>
      <c r="U14" s="67" t="s">
        <v>469</v>
      </c>
      <c r="V14" s="36"/>
      <c r="W14" s="36"/>
    </row>
    <row r="15" spans="1:23" ht="34.5" customHeight="1">
      <c r="A15" s="74">
        <v>10</v>
      </c>
      <c r="B15" s="1" t="s">
        <v>62</v>
      </c>
      <c r="C15" s="82" t="s">
        <v>139</v>
      </c>
      <c r="D15" s="4" t="s">
        <v>66</v>
      </c>
      <c r="E15" s="122">
        <v>1110480959</v>
      </c>
      <c r="F15" s="130" t="s">
        <v>293</v>
      </c>
      <c r="G15" s="79" t="s">
        <v>85</v>
      </c>
      <c r="H15" s="167" t="s">
        <v>168</v>
      </c>
      <c r="I15" s="49" t="s">
        <v>90</v>
      </c>
      <c r="J15" s="80">
        <v>21000000</v>
      </c>
      <c r="K15" s="80">
        <v>3500000</v>
      </c>
      <c r="L15" s="2">
        <v>21000000</v>
      </c>
      <c r="M15" s="2"/>
      <c r="N15" s="3">
        <v>44230</v>
      </c>
      <c r="O15" s="325">
        <v>0</v>
      </c>
      <c r="P15" s="319"/>
      <c r="Q15" s="319"/>
      <c r="R15" s="7" t="s">
        <v>89</v>
      </c>
      <c r="S15" s="3" t="s">
        <v>466</v>
      </c>
      <c r="T15" s="75" t="s">
        <v>654</v>
      </c>
      <c r="U15" s="67" t="s">
        <v>470</v>
      </c>
      <c r="V15" s="36"/>
      <c r="W15" s="36"/>
    </row>
    <row r="16" spans="1:23" ht="42.75" customHeight="1">
      <c r="A16" s="74">
        <v>11</v>
      </c>
      <c r="B16" s="1" t="s">
        <v>62</v>
      </c>
      <c r="C16" s="82" t="s">
        <v>139</v>
      </c>
      <c r="D16" s="4" t="s">
        <v>67</v>
      </c>
      <c r="E16" s="122">
        <v>1069899853</v>
      </c>
      <c r="F16" s="130" t="s">
        <v>82</v>
      </c>
      <c r="G16" s="78" t="s">
        <v>83</v>
      </c>
      <c r="H16" s="167" t="s">
        <v>169</v>
      </c>
      <c r="I16" s="49" t="s">
        <v>90</v>
      </c>
      <c r="J16" s="131">
        <v>24545400</v>
      </c>
      <c r="K16" s="131">
        <v>4090900</v>
      </c>
      <c r="L16" s="2">
        <v>24545400</v>
      </c>
      <c r="M16" s="2"/>
      <c r="N16" s="3">
        <v>44230</v>
      </c>
      <c r="O16" s="325">
        <v>1</v>
      </c>
      <c r="P16" s="319">
        <v>12272700</v>
      </c>
      <c r="Q16" s="319">
        <v>36818100</v>
      </c>
      <c r="R16" s="7" t="s">
        <v>89</v>
      </c>
      <c r="S16" s="3" t="s">
        <v>70</v>
      </c>
      <c r="T16" s="75" t="s">
        <v>655</v>
      </c>
      <c r="U16" s="67" t="s">
        <v>471</v>
      </c>
      <c r="V16" s="36"/>
      <c r="W16" s="36"/>
    </row>
    <row r="17" spans="1:23" ht="34.5" customHeight="1">
      <c r="A17" s="74">
        <v>13</v>
      </c>
      <c r="B17" s="1" t="s">
        <v>62</v>
      </c>
      <c r="C17" s="82" t="s">
        <v>139</v>
      </c>
      <c r="D17" s="35" t="s">
        <v>261</v>
      </c>
      <c r="E17" s="135" t="s">
        <v>288</v>
      </c>
      <c r="F17" s="134" t="s">
        <v>294</v>
      </c>
      <c r="G17" s="136" t="s">
        <v>273</v>
      </c>
      <c r="H17" s="170" t="s">
        <v>464</v>
      </c>
      <c r="I17" s="49" t="s">
        <v>68</v>
      </c>
      <c r="J17" s="60">
        <v>25000000</v>
      </c>
      <c r="K17" s="60">
        <v>5000000</v>
      </c>
      <c r="L17" s="2">
        <v>25000000</v>
      </c>
      <c r="M17" s="2"/>
      <c r="N17" s="3">
        <v>44242</v>
      </c>
      <c r="O17" s="325">
        <v>1</v>
      </c>
      <c r="P17" s="319">
        <v>12500000</v>
      </c>
      <c r="Q17" s="319">
        <v>37500000</v>
      </c>
      <c r="R17" s="7" t="s">
        <v>274</v>
      </c>
      <c r="S17" s="3" t="s">
        <v>70</v>
      </c>
      <c r="T17" s="75" t="s">
        <v>657</v>
      </c>
      <c r="U17" s="67" t="s">
        <v>470</v>
      </c>
      <c r="V17" s="36"/>
      <c r="W17" s="36"/>
    </row>
    <row r="18" spans="1:23" ht="34.5" customHeight="1">
      <c r="A18" s="74">
        <v>14</v>
      </c>
      <c r="B18" s="1" t="s">
        <v>62</v>
      </c>
      <c r="C18" s="82" t="s">
        <v>267</v>
      </c>
      <c r="D18" s="35" t="s">
        <v>262</v>
      </c>
      <c r="E18" s="122">
        <v>1073233793</v>
      </c>
      <c r="F18" s="137" t="s">
        <v>275</v>
      </c>
      <c r="G18" s="48" t="s">
        <v>276</v>
      </c>
      <c r="H18" s="171" t="s">
        <v>277</v>
      </c>
      <c r="I18" s="49" t="s">
        <v>269</v>
      </c>
      <c r="J18" s="60">
        <v>21577500</v>
      </c>
      <c r="K18" s="60">
        <v>2055000</v>
      </c>
      <c r="L18" s="2">
        <v>21577500</v>
      </c>
      <c r="M18" s="2"/>
      <c r="N18" s="3">
        <v>44242</v>
      </c>
      <c r="O18" s="325">
        <v>0</v>
      </c>
      <c r="P18" s="319"/>
      <c r="Q18" s="319"/>
      <c r="R18" s="7" t="s">
        <v>274</v>
      </c>
      <c r="S18" s="3" t="s">
        <v>70</v>
      </c>
      <c r="T18" s="75" t="s">
        <v>658</v>
      </c>
      <c r="U18" s="67" t="s">
        <v>469</v>
      </c>
      <c r="V18" s="36"/>
      <c r="W18" s="36"/>
    </row>
    <row r="19" spans="1:23" ht="34.5" customHeight="1">
      <c r="A19" s="74">
        <v>15</v>
      </c>
      <c r="B19" s="1" t="s">
        <v>62</v>
      </c>
      <c r="C19" s="82" t="s">
        <v>139</v>
      </c>
      <c r="D19" s="35" t="s">
        <v>263</v>
      </c>
      <c r="E19" s="133">
        <v>1018419743</v>
      </c>
      <c r="F19" s="134" t="s">
        <v>279</v>
      </c>
      <c r="G19" s="125" t="s">
        <v>280</v>
      </c>
      <c r="H19" s="169" t="s">
        <v>281</v>
      </c>
      <c r="I19" s="49" t="s">
        <v>68</v>
      </c>
      <c r="J19" s="60">
        <v>22500000</v>
      </c>
      <c r="K19" s="60">
        <v>4500000</v>
      </c>
      <c r="L19" s="2">
        <v>22500000</v>
      </c>
      <c r="M19" s="2"/>
      <c r="N19" s="3">
        <v>44242</v>
      </c>
      <c r="O19" s="325">
        <v>1</v>
      </c>
      <c r="P19" s="319">
        <v>11250000</v>
      </c>
      <c r="Q19" s="319">
        <v>33750000</v>
      </c>
      <c r="R19" s="7" t="s">
        <v>278</v>
      </c>
      <c r="S19" s="3" t="s">
        <v>70</v>
      </c>
      <c r="T19" s="75" t="s">
        <v>659</v>
      </c>
      <c r="U19" s="67" t="s">
        <v>468</v>
      </c>
      <c r="V19" s="36"/>
      <c r="W19" s="36"/>
    </row>
    <row r="20" spans="1:23" ht="34.5" customHeight="1">
      <c r="A20" s="74">
        <v>16</v>
      </c>
      <c r="B20" s="1" t="s">
        <v>62</v>
      </c>
      <c r="C20" s="82" t="s">
        <v>267</v>
      </c>
      <c r="D20" s="35" t="s">
        <v>264</v>
      </c>
      <c r="E20" s="124">
        <v>1065015006</v>
      </c>
      <c r="F20" s="138" t="s">
        <v>295</v>
      </c>
      <c r="G20" s="79" t="s">
        <v>284</v>
      </c>
      <c r="H20" s="172" t="s">
        <v>283</v>
      </c>
      <c r="I20" s="46" t="s">
        <v>269</v>
      </c>
      <c r="J20" s="60">
        <v>21577500</v>
      </c>
      <c r="K20" s="60">
        <v>2055000</v>
      </c>
      <c r="L20" s="2">
        <v>21577500</v>
      </c>
      <c r="M20" s="2"/>
      <c r="N20" s="3">
        <v>44242</v>
      </c>
      <c r="O20" s="328">
        <v>0</v>
      </c>
      <c r="P20" s="320"/>
      <c r="Q20" s="320"/>
      <c r="R20" s="41" t="s">
        <v>282</v>
      </c>
      <c r="S20" s="3" t="s">
        <v>70</v>
      </c>
      <c r="T20" s="75" t="s">
        <v>660</v>
      </c>
      <c r="U20" s="67" t="s">
        <v>469</v>
      </c>
      <c r="V20" s="36"/>
      <c r="W20" s="36"/>
    </row>
    <row r="21" spans="1:23" ht="34.5" customHeight="1">
      <c r="A21" s="74">
        <v>17</v>
      </c>
      <c r="B21" s="1" t="s">
        <v>62</v>
      </c>
      <c r="C21" s="82" t="s">
        <v>267</v>
      </c>
      <c r="D21" s="35" t="s">
        <v>265</v>
      </c>
      <c r="E21" s="122">
        <v>1073720479</v>
      </c>
      <c r="F21" s="139" t="s">
        <v>296</v>
      </c>
      <c r="G21" s="119" t="s">
        <v>285</v>
      </c>
      <c r="H21" s="173" t="s">
        <v>465</v>
      </c>
      <c r="I21" s="46" t="s">
        <v>269</v>
      </c>
      <c r="J21" s="60">
        <v>21577500</v>
      </c>
      <c r="K21" s="60">
        <v>2055000</v>
      </c>
      <c r="L21" s="2">
        <v>21577500</v>
      </c>
      <c r="M21" s="2"/>
      <c r="N21" s="63">
        <v>44242</v>
      </c>
      <c r="O21" s="328">
        <v>0</v>
      </c>
      <c r="P21" s="320"/>
      <c r="Q21" s="320"/>
      <c r="R21" s="41" t="s">
        <v>282</v>
      </c>
      <c r="S21" s="3" t="s">
        <v>70</v>
      </c>
      <c r="T21" s="75" t="s">
        <v>661</v>
      </c>
      <c r="U21" s="67" t="s">
        <v>469</v>
      </c>
      <c r="V21" s="36"/>
      <c r="W21" s="36"/>
    </row>
    <row r="22" spans="1:23" ht="34.5" customHeight="1">
      <c r="A22" s="74">
        <v>18</v>
      </c>
      <c r="B22" s="9" t="s">
        <v>62</v>
      </c>
      <c r="C22" s="118" t="s">
        <v>139</v>
      </c>
      <c r="D22" s="56" t="s">
        <v>266</v>
      </c>
      <c r="E22" s="122">
        <v>1020771465</v>
      </c>
      <c r="F22" s="140" t="s">
        <v>297</v>
      </c>
      <c r="G22" s="44" t="s">
        <v>286</v>
      </c>
      <c r="H22" s="169" t="s">
        <v>287</v>
      </c>
      <c r="I22" s="49" t="s">
        <v>68</v>
      </c>
      <c r="J22" s="60">
        <v>16560000</v>
      </c>
      <c r="K22" s="60">
        <v>3312000</v>
      </c>
      <c r="L22" s="2">
        <v>16560000</v>
      </c>
      <c r="M22" s="2"/>
      <c r="N22" s="63">
        <v>44246</v>
      </c>
      <c r="O22" s="328">
        <v>1</v>
      </c>
      <c r="P22" s="320">
        <v>8280000</v>
      </c>
      <c r="Q22" s="320">
        <v>24840000</v>
      </c>
      <c r="R22" s="52" t="s">
        <v>282</v>
      </c>
      <c r="S22" s="3" t="s">
        <v>70</v>
      </c>
      <c r="T22" s="284" t="s">
        <v>662</v>
      </c>
      <c r="U22" s="67" t="s">
        <v>470</v>
      </c>
      <c r="V22" s="36"/>
      <c r="W22" s="36"/>
    </row>
    <row r="23" spans="1:23" ht="34.5" customHeight="1">
      <c r="A23" s="74">
        <v>19</v>
      </c>
      <c r="B23" s="9" t="s">
        <v>62</v>
      </c>
      <c r="C23" s="118" t="s">
        <v>139</v>
      </c>
      <c r="D23" s="57" t="s">
        <v>298</v>
      </c>
      <c r="E23" s="141">
        <v>80035300</v>
      </c>
      <c r="F23" s="45" t="s">
        <v>301</v>
      </c>
      <c r="G23" s="142" t="s">
        <v>302</v>
      </c>
      <c r="H23" s="146" t="s">
        <v>307</v>
      </c>
      <c r="I23" s="46" t="s">
        <v>68</v>
      </c>
      <c r="J23" s="60">
        <v>23013050</v>
      </c>
      <c r="K23" s="60">
        <v>4602610</v>
      </c>
      <c r="L23" s="2">
        <v>23013050</v>
      </c>
      <c r="M23" s="2"/>
      <c r="N23" s="63">
        <v>44249</v>
      </c>
      <c r="O23" s="328">
        <v>1</v>
      </c>
      <c r="P23" s="320">
        <v>11506525</v>
      </c>
      <c r="Q23" s="320">
        <v>34519575</v>
      </c>
      <c r="R23" s="41" t="s">
        <v>310</v>
      </c>
      <c r="S23" s="3" t="s">
        <v>70</v>
      </c>
      <c r="T23" s="284" t="s">
        <v>663</v>
      </c>
      <c r="U23" s="67" t="s">
        <v>469</v>
      </c>
      <c r="V23" s="36"/>
      <c r="W23" s="36"/>
    </row>
    <row r="24" spans="1:23" ht="34.5" customHeight="1">
      <c r="A24" s="74">
        <v>20</v>
      </c>
      <c r="B24" s="9" t="s">
        <v>62</v>
      </c>
      <c r="C24" s="118" t="s">
        <v>139</v>
      </c>
      <c r="D24" s="4" t="s">
        <v>299</v>
      </c>
      <c r="E24" s="141">
        <v>52261127</v>
      </c>
      <c r="F24" s="143" t="s">
        <v>303</v>
      </c>
      <c r="G24" s="144" t="s">
        <v>304</v>
      </c>
      <c r="H24" s="147" t="s">
        <v>308</v>
      </c>
      <c r="I24" s="49" t="s">
        <v>68</v>
      </c>
      <c r="J24" s="60">
        <v>19561500</v>
      </c>
      <c r="K24" s="60">
        <v>3912300</v>
      </c>
      <c r="L24" s="66">
        <v>19561500</v>
      </c>
      <c r="M24" s="66"/>
      <c r="N24" s="63">
        <v>44249</v>
      </c>
      <c r="O24" s="328">
        <v>0</v>
      </c>
      <c r="P24" s="327"/>
      <c r="Q24" s="320"/>
      <c r="R24" s="48" t="s">
        <v>311</v>
      </c>
      <c r="S24" s="3" t="s">
        <v>70</v>
      </c>
      <c r="T24" s="284" t="s">
        <v>664</v>
      </c>
      <c r="U24" s="67" t="s">
        <v>473</v>
      </c>
      <c r="V24" s="36"/>
      <c r="W24" s="36"/>
    </row>
    <row r="25" spans="1:23" ht="34.5" customHeight="1">
      <c r="A25" s="74">
        <v>29</v>
      </c>
      <c r="B25" s="5" t="s">
        <v>401</v>
      </c>
      <c r="C25" s="118" t="s">
        <v>429</v>
      </c>
      <c r="D25" s="4" t="s">
        <v>430</v>
      </c>
      <c r="E25" s="154">
        <v>1072193992</v>
      </c>
      <c r="F25" s="152" t="s">
        <v>435</v>
      </c>
      <c r="G25" s="155" t="s">
        <v>434</v>
      </c>
      <c r="H25" s="177" t="s">
        <v>431</v>
      </c>
      <c r="I25" s="49" t="s">
        <v>432</v>
      </c>
      <c r="J25" s="65">
        <v>17500000</v>
      </c>
      <c r="K25" s="65">
        <v>3500000</v>
      </c>
      <c r="L25" s="66">
        <v>17500000</v>
      </c>
      <c r="M25" s="66">
        <v>0</v>
      </c>
      <c r="N25" s="63">
        <v>44305</v>
      </c>
      <c r="O25" s="328">
        <v>0</v>
      </c>
      <c r="P25" s="320"/>
      <c r="Q25" s="320"/>
      <c r="R25" s="48" t="s">
        <v>433</v>
      </c>
      <c r="S25" s="67" t="s">
        <v>69</v>
      </c>
      <c r="T25" s="284" t="s">
        <v>673</v>
      </c>
      <c r="U25" s="67" t="s">
        <v>471</v>
      </c>
      <c r="V25" s="36"/>
      <c r="W25" s="36"/>
    </row>
    <row r="26" spans="1:23" ht="75" customHeight="1">
      <c r="A26" s="260">
        <v>38</v>
      </c>
      <c r="B26" s="271" t="s">
        <v>401</v>
      </c>
      <c r="C26" s="271" t="s">
        <v>139</v>
      </c>
      <c r="D26" s="4" t="s">
        <v>621</v>
      </c>
      <c r="E26" s="280">
        <v>79506334</v>
      </c>
      <c r="F26" s="281" t="s">
        <v>623</v>
      </c>
      <c r="G26" s="279" t="s">
        <v>624</v>
      </c>
      <c r="H26" s="282" t="s">
        <v>625</v>
      </c>
      <c r="I26" s="271" t="s">
        <v>626</v>
      </c>
      <c r="J26" s="272">
        <v>31900000</v>
      </c>
      <c r="K26" s="272"/>
      <c r="L26" s="272">
        <v>31900000</v>
      </c>
      <c r="M26" s="272">
        <v>31900000</v>
      </c>
      <c r="N26" s="273">
        <v>44392</v>
      </c>
      <c r="O26" s="330">
        <v>0</v>
      </c>
      <c r="P26" s="321"/>
      <c r="Q26" s="326"/>
      <c r="R26" s="271" t="s">
        <v>629</v>
      </c>
      <c r="S26" s="274"/>
      <c r="T26" s="284" t="s">
        <v>682</v>
      </c>
      <c r="U26" s="271" t="s">
        <v>628</v>
      </c>
      <c r="V26" s="274"/>
      <c r="W26" s="274"/>
    </row>
    <row r="27" spans="1:23" s="312" customFormat="1" ht="75" customHeight="1">
      <c r="A27" s="305">
        <v>39</v>
      </c>
      <c r="B27" s="305" t="s">
        <v>401</v>
      </c>
      <c r="C27" s="305" t="s">
        <v>139</v>
      </c>
      <c r="D27" s="303" t="s">
        <v>622</v>
      </c>
      <c r="E27" s="306">
        <v>1076662798</v>
      </c>
      <c r="F27" s="307" t="s">
        <v>630</v>
      </c>
      <c r="G27" s="307" t="s">
        <v>631</v>
      </c>
      <c r="H27" s="308" t="s">
        <v>632</v>
      </c>
      <c r="I27" s="305" t="s">
        <v>68</v>
      </c>
      <c r="J27" s="309">
        <v>16560000</v>
      </c>
      <c r="K27" s="309">
        <v>3312000</v>
      </c>
      <c r="L27" s="310">
        <v>16560000</v>
      </c>
      <c r="M27" s="310">
        <v>16560000</v>
      </c>
      <c r="N27" s="311">
        <v>44404</v>
      </c>
      <c r="O27" s="331">
        <v>0</v>
      </c>
      <c r="P27" s="322"/>
      <c r="Q27" s="322"/>
      <c r="R27" s="305" t="s">
        <v>633</v>
      </c>
      <c r="S27" s="305"/>
      <c r="T27" s="305" t="s">
        <v>683</v>
      </c>
      <c r="U27" s="305" t="s">
        <v>470</v>
      </c>
      <c r="V27" s="305"/>
      <c r="W27" s="305"/>
    </row>
    <row r="28" spans="1:23" ht="75" customHeight="1">
      <c r="A28" s="300">
        <v>40</v>
      </c>
      <c r="B28" s="287" t="s">
        <v>401</v>
      </c>
      <c r="C28" s="287" t="s">
        <v>139</v>
      </c>
      <c r="D28" s="288" t="s">
        <v>634</v>
      </c>
      <c r="E28" s="289">
        <v>11227707</v>
      </c>
      <c r="F28" s="136" t="s">
        <v>635</v>
      </c>
      <c r="G28" s="150" t="s">
        <v>636</v>
      </c>
      <c r="H28" s="283" t="s">
        <v>638</v>
      </c>
      <c r="I28" s="49" t="s">
        <v>71</v>
      </c>
      <c r="J28" s="290">
        <v>29000000</v>
      </c>
      <c r="K28" s="290"/>
      <c r="L28" s="291">
        <v>29000000</v>
      </c>
      <c r="M28" s="291">
        <v>29000000</v>
      </c>
      <c r="N28" s="292">
        <v>44410</v>
      </c>
      <c r="O28" s="332">
        <v>0</v>
      </c>
      <c r="P28" s="323"/>
      <c r="Q28" s="323"/>
      <c r="R28" s="47" t="s">
        <v>637</v>
      </c>
      <c r="S28" s="51"/>
      <c r="T28" s="284" t="s">
        <v>684</v>
      </c>
      <c r="U28" s="50" t="s">
        <v>469</v>
      </c>
      <c r="V28" s="51"/>
      <c r="W28" s="51"/>
    </row>
    <row r="29" spans="1:23" ht="75" customHeight="1">
      <c r="A29" s="301">
        <v>41</v>
      </c>
      <c r="B29" s="271" t="s">
        <v>401</v>
      </c>
      <c r="C29" s="271" t="s">
        <v>139</v>
      </c>
      <c r="D29" s="294" t="s">
        <v>640</v>
      </c>
      <c r="E29" s="296">
        <v>1070955233</v>
      </c>
      <c r="F29" s="134" t="s">
        <v>641</v>
      </c>
      <c r="G29" s="44" t="s">
        <v>642</v>
      </c>
      <c r="H29" s="73" t="s">
        <v>643</v>
      </c>
      <c r="I29" s="284" t="s">
        <v>170</v>
      </c>
      <c r="J29" s="65">
        <v>7824600</v>
      </c>
      <c r="K29" s="65">
        <v>3912300</v>
      </c>
      <c r="L29" s="285">
        <v>7824600</v>
      </c>
      <c r="M29" s="285">
        <v>7824600</v>
      </c>
      <c r="N29" s="286">
        <v>44427</v>
      </c>
      <c r="O29" s="333">
        <v>0</v>
      </c>
      <c r="P29" s="324"/>
      <c r="Q29" s="324"/>
      <c r="R29" s="298" t="s">
        <v>639</v>
      </c>
      <c r="S29" s="297"/>
      <c r="T29" s="284" t="s">
        <v>685</v>
      </c>
      <c r="U29" s="50" t="s">
        <v>473</v>
      </c>
      <c r="V29" s="297"/>
      <c r="W29" s="295"/>
    </row>
    <row r="30" spans="1:8" ht="75" customHeight="1">
      <c r="A30" s="8">
        <v>48</v>
      </c>
      <c r="D30" s="58" t="s">
        <v>57</v>
      </c>
      <c r="H30" s="72"/>
    </row>
    <row r="31" spans="1:8" ht="75" customHeight="1">
      <c r="A31" s="8">
        <v>49</v>
      </c>
      <c r="D31" s="58" t="s">
        <v>263</v>
      </c>
      <c r="H31" s="72"/>
    </row>
    <row r="32" spans="1:8" ht="75" customHeight="1">
      <c r="A32" s="8">
        <v>50</v>
      </c>
      <c r="D32" s="58" t="s">
        <v>737</v>
      </c>
      <c r="H32" s="72"/>
    </row>
    <row r="33" ht="75" customHeight="1">
      <c r="H33" s="72"/>
    </row>
    <row r="34" ht="75" customHeight="1">
      <c r="H34" s="72"/>
    </row>
    <row r="35" ht="75" customHeight="1">
      <c r="H35" s="72"/>
    </row>
    <row r="36" ht="75" customHeight="1">
      <c r="H36" s="72"/>
    </row>
    <row r="37" spans="2:11" ht="75" customHeight="1" thickBot="1">
      <c r="B37"/>
      <c r="C37" s="12"/>
      <c r="D37" s="19"/>
      <c r="E37"/>
      <c r="F37" s="19"/>
      <c r="G37"/>
      <c r="H37"/>
      <c r="I37"/>
      <c r="J37"/>
      <c r="K37"/>
    </row>
    <row r="38" spans="2:11" ht="75" customHeight="1">
      <c r="B38"/>
      <c r="C38" s="583"/>
      <c r="D38" s="586" t="s">
        <v>45</v>
      </c>
      <c r="E38" s="586"/>
      <c r="F38" s="586"/>
      <c r="G38" s="586" t="s">
        <v>49</v>
      </c>
      <c r="H38" s="586"/>
      <c r="I38" s="589"/>
      <c r="J38"/>
      <c r="K38"/>
    </row>
    <row r="39" spans="2:11" ht="75" customHeight="1">
      <c r="B39"/>
      <c r="C39" s="584"/>
      <c r="D39" s="587" t="s">
        <v>50</v>
      </c>
      <c r="E39" s="587"/>
      <c r="F39" s="587"/>
      <c r="G39" s="587" t="s">
        <v>52</v>
      </c>
      <c r="H39" s="587"/>
      <c r="I39" s="590"/>
      <c r="J39"/>
      <c r="K39"/>
    </row>
    <row r="40" spans="2:11" ht="75" customHeight="1" thickBot="1">
      <c r="B40"/>
      <c r="C40" s="585"/>
      <c r="D40" s="588" t="s">
        <v>51</v>
      </c>
      <c r="E40" s="588"/>
      <c r="F40" s="588"/>
      <c r="G40" s="588" t="s">
        <v>53</v>
      </c>
      <c r="H40" s="588"/>
      <c r="I40" s="591"/>
      <c r="J40"/>
      <c r="K40"/>
    </row>
    <row r="41" spans="2:11" ht="75" customHeight="1" thickBot="1">
      <c r="B41"/>
      <c r="C41" s="12"/>
      <c r="D41" s="19"/>
      <c r="E41"/>
      <c r="F41" s="19"/>
      <c r="G41"/>
      <c r="H41"/>
      <c r="I41"/>
      <c r="J41"/>
      <c r="K41"/>
    </row>
    <row r="42" spans="2:11" ht="75" customHeight="1">
      <c r="B42"/>
      <c r="C42" s="13" t="s">
        <v>54</v>
      </c>
      <c r="D42" s="14" t="s">
        <v>18</v>
      </c>
      <c r="E42"/>
      <c r="F42" s="19"/>
      <c r="G42"/>
      <c r="H42"/>
      <c r="I42"/>
      <c r="J42"/>
      <c r="K42"/>
    </row>
    <row r="43" spans="2:11" ht="75" customHeight="1">
      <c r="B43"/>
      <c r="C43" s="15" t="s">
        <v>7</v>
      </c>
      <c r="D43" s="17"/>
      <c r="E43"/>
      <c r="F43" s="19"/>
      <c r="G43"/>
      <c r="H43"/>
      <c r="I43"/>
      <c r="J43"/>
      <c r="K43"/>
    </row>
    <row r="44" spans="2:11" ht="75" customHeight="1">
      <c r="B44"/>
      <c r="C44" s="15" t="s">
        <v>15</v>
      </c>
      <c r="D44" s="17"/>
      <c r="E44"/>
      <c r="F44" s="19"/>
      <c r="G44"/>
      <c r="H44"/>
      <c r="I44"/>
      <c r="J44"/>
      <c r="K44"/>
    </row>
    <row r="45" spans="2:11" ht="75" customHeight="1">
      <c r="B45"/>
      <c r="C45" s="15" t="s">
        <v>20</v>
      </c>
      <c r="D45" s="17"/>
      <c r="E45"/>
      <c r="F45" s="19"/>
      <c r="G45"/>
      <c r="H45"/>
      <c r="I45"/>
      <c r="J45"/>
      <c r="K45"/>
    </row>
    <row r="46" spans="2:11" ht="75" customHeight="1">
      <c r="B46"/>
      <c r="C46" s="15" t="s">
        <v>6</v>
      </c>
      <c r="D46" s="17"/>
      <c r="E46"/>
      <c r="F46" s="19"/>
      <c r="G46"/>
      <c r="H46"/>
      <c r="I46"/>
      <c r="J46"/>
      <c r="K46"/>
    </row>
    <row r="47" spans="2:11" ht="75" customHeight="1">
      <c r="B47"/>
      <c r="C47" s="15" t="s">
        <v>17</v>
      </c>
      <c r="D47" s="17"/>
      <c r="E47"/>
      <c r="F47" s="19"/>
      <c r="G47"/>
      <c r="H47"/>
      <c r="I47"/>
      <c r="J47"/>
      <c r="K47"/>
    </row>
    <row r="48" spans="2:11" ht="75" customHeight="1">
      <c r="B48"/>
      <c r="C48" s="20" t="s">
        <v>21</v>
      </c>
      <c r="D48" s="21"/>
      <c r="E48"/>
      <c r="F48" s="19"/>
      <c r="G48"/>
      <c r="H48"/>
      <c r="I48"/>
      <c r="J48"/>
      <c r="K48"/>
    </row>
    <row r="49" spans="2:11" ht="75" customHeight="1">
      <c r="B49"/>
      <c r="C49" s="20" t="s">
        <v>22</v>
      </c>
      <c r="D49" s="21"/>
      <c r="E49"/>
      <c r="F49" s="19"/>
      <c r="G49"/>
      <c r="H49"/>
      <c r="I49"/>
      <c r="J49"/>
      <c r="K49"/>
    </row>
    <row r="50" spans="2:11" ht="75" customHeight="1" thickBot="1">
      <c r="B50"/>
      <c r="C50" s="16" t="s">
        <v>19</v>
      </c>
      <c r="D50" s="18"/>
      <c r="E50"/>
      <c r="F50" s="19"/>
      <c r="G50"/>
      <c r="H50"/>
      <c r="I50"/>
      <c r="J50"/>
      <c r="K50"/>
    </row>
    <row r="51" spans="2:11" ht="75" customHeight="1">
      <c r="B51"/>
      <c r="C51" s="12"/>
      <c r="D51" s="19"/>
      <c r="E51"/>
      <c r="F51" s="19"/>
      <c r="G51"/>
      <c r="H51"/>
      <c r="I51"/>
      <c r="J51"/>
      <c r="K51"/>
    </row>
    <row r="52" spans="2:11" ht="75" customHeight="1">
      <c r="B52"/>
      <c r="C52" s="12"/>
      <c r="D52" s="19"/>
      <c r="E52"/>
      <c r="F52" s="19"/>
      <c r="G52"/>
      <c r="H52"/>
      <c r="I52"/>
      <c r="J52"/>
      <c r="K52"/>
    </row>
    <row r="53" spans="2:11" ht="75" customHeight="1">
      <c r="B53"/>
      <c r="C53" s="12"/>
      <c r="D53" s="19"/>
      <c r="E53"/>
      <c r="F53" s="19"/>
      <c r="G53"/>
      <c r="H53"/>
      <c r="I53"/>
      <c r="J53"/>
      <c r="K53"/>
    </row>
    <row r="54" spans="2:11" ht="75" customHeight="1">
      <c r="B54"/>
      <c r="C54" s="12"/>
      <c r="D54" s="19"/>
      <c r="E54"/>
      <c r="F54" s="19"/>
      <c r="G54"/>
      <c r="H54"/>
      <c r="I54"/>
      <c r="J54"/>
      <c r="K54"/>
    </row>
    <row r="55" spans="2:11" ht="75" customHeight="1" thickBot="1">
      <c r="B55"/>
      <c r="C55" s="12"/>
      <c r="D55" s="19"/>
      <c r="E55"/>
      <c r="F55" s="19"/>
      <c r="G55"/>
      <c r="H55"/>
      <c r="I55"/>
      <c r="J55"/>
      <c r="K55"/>
    </row>
    <row r="56" spans="2:11" ht="75" customHeight="1">
      <c r="B56" s="34"/>
      <c r="C56" s="31" t="s">
        <v>23</v>
      </c>
      <c r="D56" s="32" t="s">
        <v>31</v>
      </c>
      <c r="E56" s="32" t="s">
        <v>24</v>
      </c>
      <c r="F56" s="33" t="s">
        <v>32</v>
      </c>
      <c r="G56" s="34"/>
      <c r="H56" s="34"/>
      <c r="I56" s="34"/>
      <c r="J56" s="34"/>
      <c r="K56" s="34"/>
    </row>
    <row r="57" spans="2:11" ht="75" customHeight="1">
      <c r="B57"/>
      <c r="C57" s="24" t="s">
        <v>25</v>
      </c>
      <c r="D57" s="22"/>
      <c r="E57" s="10"/>
      <c r="F57" s="29"/>
      <c r="G57"/>
      <c r="H57"/>
      <c r="I57"/>
      <c r="J57"/>
      <c r="K57"/>
    </row>
    <row r="58" spans="2:11" ht="75" customHeight="1">
      <c r="B58"/>
      <c r="C58" s="24" t="s">
        <v>26</v>
      </c>
      <c r="D58" s="22"/>
      <c r="E58" s="23"/>
      <c r="F58" s="29"/>
      <c r="G58"/>
      <c r="H58"/>
      <c r="I58"/>
      <c r="J58"/>
      <c r="K58"/>
    </row>
    <row r="59" spans="2:11" ht="75" customHeight="1">
      <c r="B59"/>
      <c r="C59" s="25" t="s">
        <v>27</v>
      </c>
      <c r="D59" s="22"/>
      <c r="E59" s="23"/>
      <c r="F59" s="29"/>
      <c r="G59"/>
      <c r="H59"/>
      <c r="I59"/>
      <c r="J59"/>
      <c r="K59"/>
    </row>
    <row r="60" spans="2:11" ht="75" customHeight="1">
      <c r="B60"/>
      <c r="C60" s="24" t="s">
        <v>28</v>
      </c>
      <c r="D60" s="22"/>
      <c r="E60" s="23"/>
      <c r="F60" s="29"/>
      <c r="G60"/>
      <c r="H60"/>
      <c r="I60"/>
      <c r="J60"/>
      <c r="K60"/>
    </row>
    <row r="61" spans="2:11" ht="75" customHeight="1">
      <c r="B61"/>
      <c r="C61" s="24" t="s">
        <v>29</v>
      </c>
      <c r="D61" s="22"/>
      <c r="E61" s="23"/>
      <c r="F61" s="29"/>
      <c r="G61"/>
      <c r="H61"/>
      <c r="I61"/>
      <c r="J61"/>
      <c r="K61"/>
    </row>
    <row r="62" spans="2:11" ht="75" customHeight="1" thickBot="1">
      <c r="B62"/>
      <c r="C62" s="26" t="s">
        <v>30</v>
      </c>
      <c r="D62" s="27"/>
      <c r="E62" s="28"/>
      <c r="F62" s="30"/>
      <c r="G62"/>
      <c r="H62"/>
      <c r="I62"/>
      <c r="J62"/>
      <c r="K62"/>
    </row>
    <row r="63" spans="2:11" ht="75" customHeight="1">
      <c r="B63"/>
      <c r="C63"/>
      <c r="D63"/>
      <c r="E63"/>
      <c r="F63" s="19"/>
      <c r="G63"/>
      <c r="H63"/>
      <c r="I63"/>
      <c r="J63"/>
      <c r="K63"/>
    </row>
    <row r="64" spans="2:11" ht="75" customHeight="1">
      <c r="B64"/>
      <c r="C64"/>
      <c r="D64"/>
      <c r="E64"/>
      <c r="F64" s="19"/>
      <c r="G64"/>
      <c r="H64"/>
      <c r="I64"/>
      <c r="J64"/>
      <c r="K64"/>
    </row>
    <row r="65" spans="2:11" ht="75" customHeight="1">
      <c r="B65"/>
      <c r="C65"/>
      <c r="D65"/>
      <c r="E65"/>
      <c r="F65" s="19"/>
      <c r="G65"/>
      <c r="H65"/>
      <c r="I65"/>
      <c r="J65"/>
      <c r="K65"/>
    </row>
    <row r="66" ht="75" customHeight="1">
      <c r="H66" s="72"/>
    </row>
    <row r="67" ht="75" customHeight="1">
      <c r="H67" s="72"/>
    </row>
    <row r="68" ht="75" customHeight="1">
      <c r="H68" s="72"/>
    </row>
    <row r="69" ht="75" customHeight="1">
      <c r="H69" s="72"/>
    </row>
    <row r="70" ht="75" customHeight="1">
      <c r="H70" s="72"/>
    </row>
    <row r="71" ht="75" customHeight="1">
      <c r="H71" s="72"/>
    </row>
    <row r="72" ht="75" customHeight="1">
      <c r="H72" s="72"/>
    </row>
    <row r="73" ht="75" customHeight="1">
      <c r="H73" s="72"/>
    </row>
    <row r="74" ht="75" customHeight="1">
      <c r="H74" s="72"/>
    </row>
    <row r="75" ht="75" customHeight="1">
      <c r="H75" s="72"/>
    </row>
    <row r="76" ht="75" customHeight="1">
      <c r="H76" s="72"/>
    </row>
    <row r="77" ht="75" customHeight="1">
      <c r="H77" s="72"/>
    </row>
    <row r="78" ht="75" customHeight="1">
      <c r="H78" s="72"/>
    </row>
    <row r="79" ht="75" customHeight="1">
      <c r="H79" s="72"/>
    </row>
    <row r="80" ht="75" customHeight="1">
      <c r="H80" s="72"/>
    </row>
    <row r="81" ht="75" customHeight="1">
      <c r="H81" s="72"/>
    </row>
    <row r="82" ht="75" customHeight="1">
      <c r="H82" s="72"/>
    </row>
    <row r="83" ht="75" customHeight="1">
      <c r="H83" s="72"/>
    </row>
    <row r="84" ht="75" customHeight="1">
      <c r="H84" s="72"/>
    </row>
    <row r="85" ht="75" customHeight="1">
      <c r="H85" s="72"/>
    </row>
    <row r="86" ht="75" customHeight="1">
      <c r="H86" s="72"/>
    </row>
    <row r="87" ht="75" customHeight="1">
      <c r="H87" s="72"/>
    </row>
    <row r="88" ht="75" customHeight="1">
      <c r="H88" s="72"/>
    </row>
    <row r="89" ht="75" customHeight="1">
      <c r="H89" s="72"/>
    </row>
    <row r="90" ht="75" customHeight="1">
      <c r="H90" s="72"/>
    </row>
    <row r="91" ht="75" customHeight="1">
      <c r="H91" s="72"/>
    </row>
    <row r="92" ht="75" customHeight="1">
      <c r="H92" s="72"/>
    </row>
    <row r="93" ht="75" customHeight="1">
      <c r="H93" s="72"/>
    </row>
    <row r="94" ht="75" customHeight="1">
      <c r="H94" s="72"/>
    </row>
    <row r="95" ht="75" customHeight="1">
      <c r="H95" s="72"/>
    </row>
  </sheetData>
  <sheetProtection/>
  <mergeCells count="16">
    <mergeCell ref="C38:C40"/>
    <mergeCell ref="D38:F38"/>
    <mergeCell ref="D39:F39"/>
    <mergeCell ref="D40:F40"/>
    <mergeCell ref="G38:I38"/>
    <mergeCell ref="G39:I39"/>
    <mergeCell ref="G40:I40"/>
    <mergeCell ref="A2:D4"/>
    <mergeCell ref="E2:Q2"/>
    <mergeCell ref="A6:W6"/>
    <mergeCell ref="R2:W2"/>
    <mergeCell ref="E3:Q3"/>
    <mergeCell ref="R3:W3"/>
    <mergeCell ref="E4:Q4"/>
    <mergeCell ref="R4:W4"/>
    <mergeCell ref="E5:Q5"/>
  </mergeCells>
  <hyperlinks>
    <hyperlink ref="G8" r:id="rId1" display="dominic.lealm@gmail.com"/>
    <hyperlink ref="G10" r:id="rId2" display="julianaborbon9310@hotmail.com"/>
    <hyperlink ref="G16" r:id="rId3" display="astridgarzon.ng@gmail.com"/>
    <hyperlink ref="G11" r:id="rId4" display="nanabaron02@gmail.com"/>
    <hyperlink ref="G15" r:id="rId5" display="victorsernab@gmail.com"/>
    <hyperlink ref="G14" r:id="rId6" display="caliche_13@hotmail.com"/>
    <hyperlink ref="G13" r:id="rId7" display="abogadayanny@gmail.com"/>
    <hyperlink ref="G12" r:id="rId8" display="diepaezrojas@hotmail.com"/>
    <hyperlink ref="G18" r:id="rId9" display="cristianjimenez21@hotmail.com"/>
    <hyperlink ref="G20" r:id="rId10" display="julvalbuena98@hotmail.com"/>
    <hyperlink ref="G21" r:id="rId11" display="jmonroyh@ucentral.edu.co"/>
    <hyperlink ref="G22" r:id="rId12" display="pduran222@gmail.com"/>
    <hyperlink ref="G23" r:id="rId13" display="ejulianmontano@hotmail.com"/>
    <hyperlink ref="G24" r:id="rId14" display="KATATA75@YAHOO.ES"/>
    <hyperlink ref="R24" r:id="rId15" display="https://www.secop.gov.co/CO1BusinessLine/Tendering/BuyerWorkArea/Index?DocUniqueIdentifier=CO1.BDOS.1791863"/>
    <hyperlink ref="R25" r:id="rId16" display="https://www.secop.gov.co/CO1BusinessLine/Tendering/BuyerWorkArea/Index?DocUniqueIdentifier=CO1.BDOS.1915572"/>
    <hyperlink ref="G26" r:id="rId17" display="ricardoperilla@gmail.com"/>
    <hyperlink ref="G29" r:id="rId18" display="leonardo.nunezluna@gmail.com"/>
  </hyperlinks>
  <printOptions/>
  <pageMargins left="0.7" right="0.7" top="0.75" bottom="0.75" header="0.3" footer="0.3"/>
  <pageSetup horizontalDpi="600" verticalDpi="600" orientation="landscape" paperSize="5" r:id="rId20"/>
  <drawing r:id="rId19"/>
</worksheet>
</file>

<file path=xl/worksheets/sheet4.xml><?xml version="1.0" encoding="utf-8"?>
<worksheet xmlns="http://schemas.openxmlformats.org/spreadsheetml/2006/main" xmlns:r="http://schemas.openxmlformats.org/officeDocument/2006/relationships">
  <dimension ref="A2:W169"/>
  <sheetViews>
    <sheetView zoomScale="86" zoomScaleNormal="86" zoomScalePageLayoutView="0" workbookViewId="0" topLeftCell="A6">
      <pane ySplit="2" topLeftCell="A116" activePane="bottomLeft" state="frozen"/>
      <selection pane="topLeft" activeCell="A6" sqref="A6"/>
      <selection pane="bottomLeft" activeCell="D60" sqref="D60"/>
    </sheetView>
  </sheetViews>
  <sheetFormatPr defaultColWidth="11.421875" defaultRowHeight="15"/>
  <cols>
    <col min="1" max="3" width="11.421875" style="185" customWidth="1"/>
    <col min="4" max="4" width="18.28125" style="186" customWidth="1"/>
    <col min="5" max="5" width="12.00390625" style="185" bestFit="1" customWidth="1"/>
    <col min="6" max="6" width="62.8515625" style="185" customWidth="1"/>
    <col min="7" max="7" width="11.421875" style="185" customWidth="1"/>
    <col min="8" max="8" width="18.28125" style="187" bestFit="1" customWidth="1"/>
    <col min="9" max="9" width="21.28125" style="185" customWidth="1"/>
    <col min="10" max="10" width="19.28125" style="188" customWidth="1"/>
    <col min="11" max="11" width="11.8515625" style="189" customWidth="1"/>
    <col min="12" max="12" width="12.00390625" style="185" bestFit="1" customWidth="1"/>
    <col min="13" max="13" width="22.8515625" style="185" customWidth="1"/>
    <col min="14" max="14" width="11.421875" style="185" customWidth="1"/>
    <col min="15" max="15" width="15.8515625" style="185" customWidth="1"/>
    <col min="16" max="16" width="11.421875" style="185" customWidth="1"/>
    <col min="17" max="17" width="14.8515625" style="187" bestFit="1" customWidth="1"/>
    <col min="18" max="20" width="11.421875" style="185" customWidth="1"/>
    <col min="21" max="21" width="12.7109375" style="185" customWidth="1"/>
    <col min="22" max="22" width="20.00390625" style="185" customWidth="1"/>
    <col min="23" max="16384" width="11.421875" style="185" customWidth="1"/>
  </cols>
  <sheetData>
    <row r="1" ht="12" customHeight="1" thickBot="1"/>
    <row r="2" spans="1:21" ht="29.25" customHeight="1">
      <c r="A2" s="596"/>
      <c r="B2" s="597"/>
      <c r="C2" s="597"/>
      <c r="D2" s="602" t="s">
        <v>482</v>
      </c>
      <c r="E2" s="602"/>
      <c r="F2" s="602"/>
      <c r="G2" s="602"/>
      <c r="H2" s="602"/>
      <c r="I2" s="602"/>
      <c r="J2" s="602"/>
      <c r="K2" s="602"/>
      <c r="L2" s="602"/>
      <c r="M2" s="602"/>
      <c r="N2" s="602"/>
      <c r="O2" s="602"/>
      <c r="P2" s="605" t="s">
        <v>483</v>
      </c>
      <c r="Q2" s="606"/>
      <c r="R2" s="606"/>
      <c r="S2" s="606"/>
      <c r="T2" s="606"/>
      <c r="U2" s="607"/>
    </row>
    <row r="3" spans="1:21" ht="29.25" customHeight="1">
      <c r="A3" s="598"/>
      <c r="B3" s="599"/>
      <c r="C3" s="599"/>
      <c r="D3" s="603" t="s">
        <v>484</v>
      </c>
      <c r="E3" s="603"/>
      <c r="F3" s="603"/>
      <c r="G3" s="603"/>
      <c r="H3" s="603"/>
      <c r="I3" s="603"/>
      <c r="J3" s="603"/>
      <c r="K3" s="603"/>
      <c r="L3" s="603"/>
      <c r="M3" s="603"/>
      <c r="N3" s="603"/>
      <c r="O3" s="603"/>
      <c r="P3" s="608" t="s">
        <v>485</v>
      </c>
      <c r="Q3" s="609"/>
      <c r="R3" s="609"/>
      <c r="S3" s="609"/>
      <c r="T3" s="609"/>
      <c r="U3" s="610"/>
    </row>
    <row r="4" spans="1:21" ht="29.25" customHeight="1">
      <c r="A4" s="600"/>
      <c r="B4" s="601"/>
      <c r="C4" s="601"/>
      <c r="D4" s="604" t="s">
        <v>486</v>
      </c>
      <c r="E4" s="604"/>
      <c r="F4" s="604"/>
      <c r="G4" s="604"/>
      <c r="H4" s="604"/>
      <c r="I4" s="604"/>
      <c r="J4" s="604"/>
      <c r="K4" s="604"/>
      <c r="L4" s="604"/>
      <c r="M4" s="604"/>
      <c r="N4" s="604"/>
      <c r="O4" s="604"/>
      <c r="P4" s="593" t="s">
        <v>487</v>
      </c>
      <c r="Q4" s="594"/>
      <c r="R4" s="594"/>
      <c r="S4" s="594"/>
      <c r="T4" s="594"/>
      <c r="U4" s="595"/>
    </row>
    <row r="5" spans="1:23" ht="12.75" customHeight="1">
      <c r="A5" s="190"/>
      <c r="B5" s="190"/>
      <c r="C5" s="190"/>
      <c r="D5" s="191"/>
      <c r="E5" s="190"/>
      <c r="F5" s="190"/>
      <c r="G5" s="190"/>
      <c r="H5" s="192"/>
      <c r="I5" s="190"/>
      <c r="J5" s="193"/>
      <c r="K5" s="194"/>
      <c r="L5" s="190"/>
      <c r="M5" s="190"/>
      <c r="N5" s="190"/>
      <c r="O5" s="190"/>
      <c r="P5" s="190"/>
      <c r="Q5" s="192"/>
      <c r="R5" s="190"/>
      <c r="S5" s="190"/>
      <c r="T5" s="190"/>
      <c r="U5" s="190"/>
      <c r="V5" s="190"/>
      <c r="W5" s="190"/>
    </row>
    <row r="6" spans="1:23" s="195" customFormat="1" ht="48" customHeight="1">
      <c r="A6" s="592" t="s">
        <v>96</v>
      </c>
      <c r="B6" s="592"/>
      <c r="C6" s="592"/>
      <c r="D6" s="592"/>
      <c r="E6" s="592"/>
      <c r="F6" s="592"/>
      <c r="G6" s="592"/>
      <c r="H6" s="592"/>
      <c r="I6" s="592"/>
      <c r="J6" s="592"/>
      <c r="K6" s="592"/>
      <c r="L6" s="592"/>
      <c r="M6" s="592"/>
      <c r="N6" s="592"/>
      <c r="O6" s="592"/>
      <c r="P6" s="592"/>
      <c r="Q6" s="592"/>
      <c r="R6" s="592"/>
      <c r="S6" s="592"/>
      <c r="T6" s="592"/>
      <c r="U6" s="592"/>
      <c r="V6" s="592"/>
      <c r="W6" s="592"/>
    </row>
    <row r="7" spans="1:23" s="195" customFormat="1" ht="57.75" customHeight="1">
      <c r="A7" s="200">
        <v>1</v>
      </c>
      <c r="B7" s="200">
        <v>1</v>
      </c>
      <c r="C7" s="200"/>
      <c r="D7" s="201" t="s">
        <v>230</v>
      </c>
      <c r="E7" s="202"/>
      <c r="F7" s="203" t="s">
        <v>488</v>
      </c>
      <c r="G7" s="200" t="s">
        <v>170</v>
      </c>
      <c r="H7" s="204">
        <v>15505408</v>
      </c>
      <c r="I7" s="205" t="s">
        <v>193</v>
      </c>
      <c r="J7" s="206" t="s">
        <v>231</v>
      </c>
      <c r="K7" s="207"/>
      <c r="L7" s="208"/>
      <c r="M7" s="208" t="s">
        <v>172</v>
      </c>
      <c r="N7" s="197" t="s">
        <v>37</v>
      </c>
      <c r="O7" s="197" t="s">
        <v>38</v>
      </c>
      <c r="P7" s="198" t="s">
        <v>39</v>
      </c>
      <c r="Q7" s="199" t="s">
        <v>341</v>
      </c>
      <c r="R7" s="198" t="s">
        <v>40</v>
      </c>
      <c r="S7" s="198" t="s">
        <v>342</v>
      </c>
      <c r="T7" s="198" t="s">
        <v>41</v>
      </c>
      <c r="U7" s="198" t="s">
        <v>42</v>
      </c>
      <c r="V7" s="93" t="s">
        <v>101</v>
      </c>
      <c r="W7" s="93" t="s">
        <v>102</v>
      </c>
    </row>
    <row r="8" spans="1:23" ht="34.5" customHeight="1">
      <c r="A8" s="200">
        <v>2</v>
      </c>
      <c r="B8" s="200">
        <v>3</v>
      </c>
      <c r="C8" s="200"/>
      <c r="D8" s="201" t="s">
        <v>145</v>
      </c>
      <c r="E8" s="202">
        <v>890680097</v>
      </c>
      <c r="F8" s="203" t="s">
        <v>489</v>
      </c>
      <c r="G8" s="200" t="s">
        <v>203</v>
      </c>
      <c r="H8" s="204">
        <v>171710280</v>
      </c>
      <c r="I8" s="205" t="s">
        <v>187</v>
      </c>
      <c r="J8" s="206" t="s">
        <v>204</v>
      </c>
      <c r="K8" s="207"/>
      <c r="L8" s="208"/>
      <c r="M8" s="208" t="s">
        <v>172</v>
      </c>
      <c r="N8" s="208"/>
      <c r="O8" s="208"/>
      <c r="P8" s="208"/>
      <c r="Q8" s="204"/>
      <c r="R8" s="208"/>
      <c r="S8" s="208"/>
      <c r="T8" s="208"/>
      <c r="U8" s="208"/>
      <c r="V8" s="190" t="s">
        <v>136</v>
      </c>
      <c r="W8" s="190">
        <v>4</v>
      </c>
    </row>
    <row r="9" spans="1:23" ht="34.5" customHeight="1">
      <c r="A9" s="200">
        <v>3</v>
      </c>
      <c r="B9" s="200">
        <v>2</v>
      </c>
      <c r="C9" s="200"/>
      <c r="D9" s="236" t="s">
        <v>145</v>
      </c>
      <c r="E9" s="202"/>
      <c r="F9" s="237" t="s">
        <v>929</v>
      </c>
      <c r="G9" s="200" t="s">
        <v>130</v>
      </c>
      <c r="H9" s="204">
        <v>119924640</v>
      </c>
      <c r="I9" s="205" t="s">
        <v>901</v>
      </c>
      <c r="J9" s="206" t="s">
        <v>910</v>
      </c>
      <c r="K9" s="207"/>
      <c r="L9" s="208"/>
      <c r="M9" s="208" t="s">
        <v>172</v>
      </c>
      <c r="N9" s="208"/>
      <c r="O9" s="208"/>
      <c r="P9" s="208">
        <v>1</v>
      </c>
      <c r="Q9" s="204">
        <v>43472682</v>
      </c>
      <c r="R9" s="208">
        <v>1</v>
      </c>
      <c r="S9" s="208" t="s">
        <v>808</v>
      </c>
      <c r="T9" s="208"/>
      <c r="U9" s="208"/>
      <c r="V9" s="190" t="s">
        <v>131</v>
      </c>
      <c r="W9" s="190">
        <v>17</v>
      </c>
    </row>
    <row r="10" spans="1:23" ht="34.5" customHeight="1">
      <c r="A10" s="200">
        <v>4</v>
      </c>
      <c r="B10" s="200">
        <v>2</v>
      </c>
      <c r="C10" s="200"/>
      <c r="D10" s="201" t="s">
        <v>362</v>
      </c>
      <c r="E10" s="202"/>
      <c r="F10" s="203" t="s">
        <v>490</v>
      </c>
      <c r="G10" s="200" t="s">
        <v>221</v>
      </c>
      <c r="H10" s="204">
        <v>29072640</v>
      </c>
      <c r="I10" s="205" t="s">
        <v>363</v>
      </c>
      <c r="J10" s="206" t="s">
        <v>182</v>
      </c>
      <c r="K10" s="207"/>
      <c r="L10" s="208"/>
      <c r="M10" s="208" t="s">
        <v>359</v>
      </c>
      <c r="N10" s="208"/>
      <c r="O10" s="208"/>
      <c r="P10" s="208"/>
      <c r="Q10" s="204"/>
      <c r="R10" s="208"/>
      <c r="S10" s="208"/>
      <c r="T10" s="208"/>
      <c r="U10" s="208"/>
      <c r="V10" s="190" t="s">
        <v>110</v>
      </c>
      <c r="W10" s="190">
        <v>4</v>
      </c>
    </row>
    <row r="11" spans="1:23" ht="34.5" customHeight="1">
      <c r="A11" s="200">
        <v>5</v>
      </c>
      <c r="B11" s="200">
        <v>24</v>
      </c>
      <c r="C11" s="200"/>
      <c r="D11" s="201" t="s">
        <v>207</v>
      </c>
      <c r="E11" s="202"/>
      <c r="F11" s="203" t="s">
        <v>491</v>
      </c>
      <c r="G11" s="200" t="s">
        <v>208</v>
      </c>
      <c r="H11" s="204">
        <v>38975220</v>
      </c>
      <c r="I11" s="205" t="s">
        <v>211</v>
      </c>
      <c r="J11" s="206" t="s">
        <v>212</v>
      </c>
      <c r="K11" s="207"/>
      <c r="L11" s="208"/>
      <c r="M11" s="208" t="s">
        <v>172</v>
      </c>
      <c r="N11" s="208"/>
      <c r="O11" s="208"/>
      <c r="P11" s="208">
        <v>1</v>
      </c>
      <c r="Q11" s="204">
        <v>1938176</v>
      </c>
      <c r="R11" s="208"/>
      <c r="S11" s="208"/>
      <c r="T11" s="208"/>
      <c r="U11" s="208"/>
      <c r="V11" s="190" t="s">
        <v>115</v>
      </c>
      <c r="W11" s="190"/>
    </row>
    <row r="12" spans="1:23" ht="34.5" customHeight="1">
      <c r="A12" s="200">
        <v>6</v>
      </c>
      <c r="B12" s="200">
        <v>120</v>
      </c>
      <c r="C12" s="200"/>
      <c r="D12" s="257" t="s">
        <v>207</v>
      </c>
      <c r="E12" s="202"/>
      <c r="F12" s="203" t="s">
        <v>491</v>
      </c>
      <c r="G12" s="200" t="s">
        <v>564</v>
      </c>
      <c r="H12" s="204">
        <v>76557952</v>
      </c>
      <c r="I12" s="205" t="s">
        <v>212</v>
      </c>
      <c r="J12" s="206" t="s">
        <v>182</v>
      </c>
      <c r="K12" s="207"/>
      <c r="L12" s="208"/>
      <c r="M12" s="208" t="s">
        <v>172</v>
      </c>
      <c r="N12" s="208"/>
      <c r="O12" s="208"/>
      <c r="P12" s="208"/>
      <c r="Q12" s="204"/>
      <c r="R12" s="208"/>
      <c r="S12" s="208"/>
      <c r="T12" s="208"/>
      <c r="U12" s="208"/>
      <c r="V12" s="190" t="s">
        <v>209</v>
      </c>
      <c r="W12" s="190"/>
    </row>
    <row r="13" spans="1:23" ht="50.25" customHeight="1">
      <c r="A13" s="200">
        <v>7</v>
      </c>
      <c r="B13" s="200">
        <v>252</v>
      </c>
      <c r="C13" s="200"/>
      <c r="D13" s="236" t="s">
        <v>207</v>
      </c>
      <c r="E13" s="202"/>
      <c r="F13" s="237" t="s">
        <v>888</v>
      </c>
      <c r="G13" s="200" t="s">
        <v>130</v>
      </c>
      <c r="H13" s="204">
        <v>80675551</v>
      </c>
      <c r="I13" s="205" t="s">
        <v>889</v>
      </c>
      <c r="J13" s="206" t="s">
        <v>890</v>
      </c>
      <c r="K13" s="207"/>
      <c r="L13" s="208"/>
      <c r="M13" s="208" t="s">
        <v>172</v>
      </c>
      <c r="N13" s="208"/>
      <c r="O13" s="208"/>
      <c r="P13" s="208"/>
      <c r="Q13" s="204"/>
      <c r="R13" s="208" t="s">
        <v>594</v>
      </c>
      <c r="S13" s="208" t="s">
        <v>883</v>
      </c>
      <c r="T13" s="208"/>
      <c r="U13" s="208"/>
      <c r="V13" s="190" t="s">
        <v>128</v>
      </c>
      <c r="W13" s="190">
        <v>2</v>
      </c>
    </row>
    <row r="14" spans="1:23" ht="34.5" customHeight="1">
      <c r="A14" s="200">
        <v>8</v>
      </c>
      <c r="B14" s="200">
        <v>1</v>
      </c>
      <c r="C14" s="200"/>
      <c r="D14" s="201" t="s">
        <v>343</v>
      </c>
      <c r="E14" s="202"/>
      <c r="F14" s="203" t="s">
        <v>492</v>
      </c>
      <c r="G14" s="200" t="s">
        <v>344</v>
      </c>
      <c r="H14" s="204">
        <v>54268928</v>
      </c>
      <c r="I14" s="205" t="s">
        <v>338</v>
      </c>
      <c r="J14" s="206" t="s">
        <v>345</v>
      </c>
      <c r="K14" s="207"/>
      <c r="L14" s="208"/>
      <c r="M14" s="208" t="s">
        <v>172</v>
      </c>
      <c r="N14" s="208"/>
      <c r="O14" s="208"/>
      <c r="P14" s="208"/>
      <c r="Q14" s="204"/>
      <c r="R14" s="208"/>
      <c r="S14" s="208"/>
      <c r="T14" s="208"/>
      <c r="U14" s="208"/>
      <c r="V14" s="190" t="s">
        <v>103</v>
      </c>
      <c r="W14" s="190">
        <v>5</v>
      </c>
    </row>
    <row r="15" spans="1:23" ht="34.5" customHeight="1">
      <c r="A15" s="200">
        <v>9</v>
      </c>
      <c r="B15" s="200">
        <v>7</v>
      </c>
      <c r="C15" s="200"/>
      <c r="D15" s="236" t="s">
        <v>343</v>
      </c>
      <c r="E15" s="202"/>
      <c r="F15" s="237" t="s">
        <v>920</v>
      </c>
      <c r="G15" s="200" t="s">
        <v>921</v>
      </c>
      <c r="H15" s="204">
        <v>54268928</v>
      </c>
      <c r="I15" s="205" t="s">
        <v>901</v>
      </c>
      <c r="J15" s="206" t="s">
        <v>922</v>
      </c>
      <c r="K15" s="207"/>
      <c r="L15" s="208"/>
      <c r="M15" s="208" t="s">
        <v>172</v>
      </c>
      <c r="N15" s="208"/>
      <c r="O15" s="208"/>
      <c r="P15" s="208"/>
      <c r="Q15" s="204"/>
      <c r="R15" s="208"/>
      <c r="S15" s="208"/>
      <c r="T15" s="208"/>
      <c r="U15" s="208"/>
      <c r="V15" s="190" t="s">
        <v>133</v>
      </c>
      <c r="W15" s="190">
        <v>3</v>
      </c>
    </row>
    <row r="16" spans="1:23" ht="34.5" customHeight="1">
      <c r="A16" s="200">
        <v>10</v>
      </c>
      <c r="B16" s="200">
        <v>33</v>
      </c>
      <c r="C16" s="200"/>
      <c r="D16" s="201" t="s">
        <v>238</v>
      </c>
      <c r="E16" s="202">
        <v>8906801075</v>
      </c>
      <c r="F16" s="203" t="s">
        <v>493</v>
      </c>
      <c r="G16" s="200" t="s">
        <v>240</v>
      </c>
      <c r="H16" s="204">
        <v>37794432</v>
      </c>
      <c r="I16" s="205" t="s">
        <v>241</v>
      </c>
      <c r="J16" s="206" t="s">
        <v>242</v>
      </c>
      <c r="K16" s="207"/>
      <c r="L16" s="208"/>
      <c r="M16" s="208" t="s">
        <v>172</v>
      </c>
      <c r="N16" s="208"/>
      <c r="O16" s="208"/>
      <c r="P16" s="208"/>
      <c r="Q16" s="204"/>
      <c r="R16" s="208"/>
      <c r="S16" s="208"/>
      <c r="T16" s="208"/>
      <c r="U16" s="208"/>
      <c r="V16" s="190" t="s">
        <v>107</v>
      </c>
      <c r="W16" s="190">
        <v>3</v>
      </c>
    </row>
    <row r="17" spans="1:23" ht="34.5" customHeight="1">
      <c r="A17" s="200">
        <v>11</v>
      </c>
      <c r="B17" s="200">
        <v>82</v>
      </c>
      <c r="C17" s="200"/>
      <c r="D17" s="201" t="s">
        <v>333</v>
      </c>
      <c r="E17" s="202"/>
      <c r="F17" s="203" t="s">
        <v>494</v>
      </c>
      <c r="G17" s="200" t="s">
        <v>392</v>
      </c>
      <c r="H17" s="204">
        <v>12775213</v>
      </c>
      <c r="I17" s="205" t="s">
        <v>334</v>
      </c>
      <c r="J17" s="206" t="s">
        <v>198</v>
      </c>
      <c r="K17" s="207"/>
      <c r="L17" s="208"/>
      <c r="M17" s="208" t="s">
        <v>172</v>
      </c>
      <c r="N17" s="208"/>
      <c r="O17" s="208"/>
      <c r="P17" s="208"/>
      <c r="Q17" s="204"/>
      <c r="R17" s="208"/>
      <c r="S17" s="208"/>
      <c r="T17" s="208"/>
      <c r="U17" s="208"/>
      <c r="V17" s="190" t="s">
        <v>118</v>
      </c>
      <c r="W17" s="190">
        <v>4</v>
      </c>
    </row>
    <row r="18" spans="1:23" ht="34.5" customHeight="1">
      <c r="A18" s="200">
        <v>12</v>
      </c>
      <c r="B18" s="200">
        <v>133</v>
      </c>
      <c r="C18" s="200"/>
      <c r="D18" s="236" t="s">
        <v>333</v>
      </c>
      <c r="E18" s="202"/>
      <c r="F18" s="237" t="s">
        <v>614</v>
      </c>
      <c r="G18" s="200" t="s">
        <v>615</v>
      </c>
      <c r="H18" s="204">
        <v>6783616</v>
      </c>
      <c r="I18" s="205" t="s">
        <v>612</v>
      </c>
      <c r="J18" s="206" t="s">
        <v>616</v>
      </c>
      <c r="K18" s="207"/>
      <c r="L18" s="208"/>
      <c r="M18" s="208" t="s">
        <v>172</v>
      </c>
      <c r="N18" s="208"/>
      <c r="O18" s="208"/>
      <c r="P18" s="208"/>
      <c r="Q18" s="204"/>
      <c r="R18" s="208"/>
      <c r="S18" s="208"/>
      <c r="T18" s="208"/>
      <c r="U18" s="208"/>
      <c r="V18" s="190" t="s">
        <v>115</v>
      </c>
      <c r="W18" s="190"/>
    </row>
    <row r="19" spans="1:23" ht="34.5" customHeight="1">
      <c r="A19" s="200">
        <v>13</v>
      </c>
      <c r="B19" s="200">
        <v>211</v>
      </c>
      <c r="C19" s="200"/>
      <c r="D19" s="236" t="s">
        <v>333</v>
      </c>
      <c r="E19" s="202"/>
      <c r="F19" s="237" t="s">
        <v>614</v>
      </c>
      <c r="G19" s="200" t="s">
        <v>879</v>
      </c>
      <c r="H19" s="204">
        <v>8075733</v>
      </c>
      <c r="I19" s="205" t="s">
        <v>880</v>
      </c>
      <c r="J19" s="206" t="s">
        <v>881</v>
      </c>
      <c r="K19" s="207"/>
      <c r="L19" s="208"/>
      <c r="M19" s="208" t="s">
        <v>172</v>
      </c>
      <c r="N19" s="208"/>
      <c r="O19" s="208"/>
      <c r="P19" s="208"/>
      <c r="Q19" s="204"/>
      <c r="R19" s="208"/>
      <c r="S19" s="208"/>
      <c r="T19" s="208"/>
      <c r="U19" s="208"/>
      <c r="V19" s="190" t="s">
        <v>104</v>
      </c>
      <c r="W19" s="190">
        <v>1</v>
      </c>
    </row>
    <row r="20" spans="1:23" ht="34.5" customHeight="1">
      <c r="A20" s="200">
        <v>14</v>
      </c>
      <c r="B20" s="200">
        <v>215</v>
      </c>
      <c r="C20" s="200"/>
      <c r="D20" s="236" t="s">
        <v>333</v>
      </c>
      <c r="E20" s="202"/>
      <c r="F20" s="237" t="s">
        <v>614</v>
      </c>
      <c r="G20" s="200" t="s">
        <v>68</v>
      </c>
      <c r="H20" s="204">
        <v>33918080</v>
      </c>
      <c r="I20" s="205" t="s">
        <v>898</v>
      </c>
      <c r="J20" s="206" t="s">
        <v>899</v>
      </c>
      <c r="K20" s="207"/>
      <c r="L20" s="208"/>
      <c r="M20" s="208" t="s">
        <v>172</v>
      </c>
      <c r="N20" s="208"/>
      <c r="O20" s="208"/>
      <c r="P20" s="208"/>
      <c r="Q20" s="204"/>
      <c r="R20" s="208"/>
      <c r="S20" s="208"/>
      <c r="T20" s="208"/>
      <c r="U20" s="208"/>
      <c r="V20" s="190" t="s">
        <v>569</v>
      </c>
      <c r="W20" s="190"/>
    </row>
    <row r="21" spans="1:23" ht="34.5" customHeight="1">
      <c r="A21" s="200">
        <v>15</v>
      </c>
      <c r="B21" s="200">
        <v>50</v>
      </c>
      <c r="C21" s="200"/>
      <c r="D21" s="201" t="s">
        <v>147</v>
      </c>
      <c r="E21" s="202">
        <v>8999994629</v>
      </c>
      <c r="F21" s="203" t="s">
        <v>495</v>
      </c>
      <c r="G21" s="200" t="s">
        <v>90</v>
      </c>
      <c r="H21" s="204">
        <v>75588864</v>
      </c>
      <c r="I21" s="205" t="s">
        <v>194</v>
      </c>
      <c r="J21" s="206" t="s">
        <v>199</v>
      </c>
      <c r="K21" s="207">
        <v>2021000046</v>
      </c>
      <c r="L21" s="208">
        <v>231404041</v>
      </c>
      <c r="M21" s="208" t="s">
        <v>174</v>
      </c>
      <c r="N21" s="208"/>
      <c r="O21" s="208"/>
      <c r="P21" s="208"/>
      <c r="Q21" s="204"/>
      <c r="R21" s="208"/>
      <c r="S21" s="208"/>
      <c r="T21" s="208"/>
      <c r="U21" s="208"/>
      <c r="V21" s="190" t="s">
        <v>120</v>
      </c>
      <c r="W21" s="190">
        <v>3</v>
      </c>
    </row>
    <row r="22" spans="1:23" ht="34.5" customHeight="1">
      <c r="A22" s="200">
        <v>16</v>
      </c>
      <c r="B22" s="200">
        <v>245</v>
      </c>
      <c r="C22" s="200"/>
      <c r="D22" s="236" t="s">
        <v>147</v>
      </c>
      <c r="E22" s="202"/>
      <c r="F22" s="237" t="s">
        <v>715</v>
      </c>
      <c r="G22" s="200" t="s">
        <v>716</v>
      </c>
      <c r="H22" s="204">
        <v>63184132</v>
      </c>
      <c r="I22" s="205" t="s">
        <v>717</v>
      </c>
      <c r="J22" s="206" t="s">
        <v>182</v>
      </c>
      <c r="K22" s="207"/>
      <c r="L22" s="208"/>
      <c r="M22" s="208" t="s">
        <v>172</v>
      </c>
      <c r="N22" s="208"/>
      <c r="O22" s="208"/>
      <c r="P22" s="208"/>
      <c r="Q22" s="204"/>
      <c r="R22" s="208"/>
      <c r="S22" s="208"/>
      <c r="T22" s="208"/>
      <c r="U22" s="208"/>
      <c r="V22" s="190" t="s">
        <v>124</v>
      </c>
      <c r="W22" s="190">
        <v>4</v>
      </c>
    </row>
    <row r="23" spans="1:23" ht="34.5" customHeight="1">
      <c r="A23" s="200">
        <v>17</v>
      </c>
      <c r="B23" s="200">
        <v>1</v>
      </c>
      <c r="C23" s="200"/>
      <c r="D23" s="201" t="s">
        <v>224</v>
      </c>
      <c r="E23" s="202">
        <v>8999994002</v>
      </c>
      <c r="F23" s="203" t="s">
        <v>496</v>
      </c>
      <c r="G23" s="200" t="s">
        <v>90</v>
      </c>
      <c r="H23" s="204">
        <v>45471090</v>
      </c>
      <c r="I23" s="205" t="s">
        <v>193</v>
      </c>
      <c r="J23" s="206" t="s">
        <v>225</v>
      </c>
      <c r="K23" s="207">
        <v>2021000074</v>
      </c>
      <c r="L23" s="208">
        <v>2021000040</v>
      </c>
      <c r="M23" s="208" t="s">
        <v>172</v>
      </c>
      <c r="N23" s="208"/>
      <c r="O23" s="208"/>
      <c r="P23" s="208"/>
      <c r="Q23" s="204"/>
      <c r="R23" s="208"/>
      <c r="S23" s="208"/>
      <c r="T23" s="208"/>
      <c r="U23" s="208"/>
      <c r="V23" s="190" t="s">
        <v>115</v>
      </c>
      <c r="W23" s="190"/>
    </row>
    <row r="24" spans="1:23" s="195" customFormat="1" ht="34.5" customHeight="1">
      <c r="A24" s="200">
        <v>18</v>
      </c>
      <c r="B24" s="200">
        <v>4</v>
      </c>
      <c r="C24" s="200"/>
      <c r="D24" s="236" t="s">
        <v>224</v>
      </c>
      <c r="E24" s="202"/>
      <c r="F24" s="237" t="s">
        <v>917</v>
      </c>
      <c r="G24" s="200" t="s">
        <v>203</v>
      </c>
      <c r="H24" s="204">
        <v>61052544</v>
      </c>
      <c r="I24" s="205" t="s">
        <v>901</v>
      </c>
      <c r="J24" s="206" t="s">
        <v>918</v>
      </c>
      <c r="K24" s="207"/>
      <c r="L24" s="208"/>
      <c r="M24" s="208" t="s">
        <v>172</v>
      </c>
      <c r="N24" s="208"/>
      <c r="O24" s="208"/>
      <c r="P24" s="208"/>
      <c r="Q24" s="204"/>
      <c r="R24" s="208"/>
      <c r="S24" s="208"/>
      <c r="T24" s="208"/>
      <c r="U24" s="208"/>
      <c r="V24" s="190" t="s">
        <v>205</v>
      </c>
      <c r="W24" s="190">
        <v>11</v>
      </c>
    </row>
    <row r="25" spans="1:23" ht="34.5" customHeight="1">
      <c r="A25" s="200">
        <v>19</v>
      </c>
      <c r="B25" s="200">
        <v>111</v>
      </c>
      <c r="C25" s="200"/>
      <c r="D25" s="201" t="s">
        <v>219</v>
      </c>
      <c r="E25" s="202"/>
      <c r="F25" s="203" t="s">
        <v>497</v>
      </c>
      <c r="G25" s="200" t="s">
        <v>221</v>
      </c>
      <c r="H25" s="204">
        <v>181704000</v>
      </c>
      <c r="I25" s="205" t="s">
        <v>222</v>
      </c>
      <c r="J25" s="206" t="s">
        <v>223</v>
      </c>
      <c r="K25" s="207"/>
      <c r="L25" s="208"/>
      <c r="M25" s="208" t="s">
        <v>172</v>
      </c>
      <c r="N25" s="208"/>
      <c r="O25" s="208"/>
      <c r="P25" s="208" t="s">
        <v>594</v>
      </c>
      <c r="Q25" s="204">
        <v>40158664</v>
      </c>
      <c r="R25" s="208" t="s">
        <v>594</v>
      </c>
      <c r="S25" s="208" t="s">
        <v>170</v>
      </c>
      <c r="T25" s="208"/>
      <c r="U25" s="208"/>
      <c r="V25" s="190" t="s">
        <v>171</v>
      </c>
      <c r="W25" s="190">
        <v>19</v>
      </c>
    </row>
    <row r="26" spans="1:23" ht="34.5" customHeight="1">
      <c r="A26" s="200">
        <v>20</v>
      </c>
      <c r="B26" s="200">
        <v>20</v>
      </c>
      <c r="C26" s="200"/>
      <c r="D26" s="201" t="s">
        <v>134</v>
      </c>
      <c r="E26" s="202">
        <v>899999414</v>
      </c>
      <c r="F26" s="203" t="s">
        <v>498</v>
      </c>
      <c r="G26" s="200" t="s">
        <v>135</v>
      </c>
      <c r="H26" s="204">
        <v>9895493</v>
      </c>
      <c r="I26" s="205" t="s">
        <v>187</v>
      </c>
      <c r="J26" s="206" t="s">
        <v>251</v>
      </c>
      <c r="K26" s="207"/>
      <c r="L26" s="208"/>
      <c r="M26" s="208" t="s">
        <v>99</v>
      </c>
      <c r="N26" s="208"/>
      <c r="O26" s="208"/>
      <c r="P26" s="208"/>
      <c r="Q26" s="204"/>
      <c r="R26" s="208"/>
      <c r="S26" s="208"/>
      <c r="T26" s="208"/>
      <c r="U26" s="208"/>
      <c r="V26" s="93" t="s">
        <v>218</v>
      </c>
      <c r="W26" s="93">
        <v>1</v>
      </c>
    </row>
    <row r="27" spans="1:23" ht="34.5" customHeight="1">
      <c r="A27" s="200">
        <v>21</v>
      </c>
      <c r="B27" s="200">
        <v>134</v>
      </c>
      <c r="C27" s="200"/>
      <c r="D27" s="236" t="s">
        <v>134</v>
      </c>
      <c r="E27" s="202"/>
      <c r="F27" s="237" t="s">
        <v>563</v>
      </c>
      <c r="G27" s="200" t="s">
        <v>130</v>
      </c>
      <c r="H27" s="204">
        <v>48195996</v>
      </c>
      <c r="I27" s="205" t="s">
        <v>567</v>
      </c>
      <c r="J27" s="206" t="s">
        <v>182</v>
      </c>
      <c r="K27" s="207"/>
      <c r="L27" s="208"/>
      <c r="M27" s="208" t="s">
        <v>99</v>
      </c>
      <c r="N27" s="208"/>
      <c r="O27" s="208"/>
      <c r="P27" s="208"/>
      <c r="Q27" s="204"/>
      <c r="R27" s="208"/>
      <c r="S27" s="208"/>
      <c r="T27" s="208"/>
      <c r="U27" s="208"/>
      <c r="V27" s="190" t="s">
        <v>175</v>
      </c>
      <c r="W27" s="190">
        <v>15</v>
      </c>
    </row>
    <row r="28" spans="1:23" ht="34.5" customHeight="1">
      <c r="A28" s="200">
        <v>22</v>
      </c>
      <c r="B28" s="200">
        <v>199</v>
      </c>
      <c r="C28" s="200"/>
      <c r="D28" s="236" t="s">
        <v>134</v>
      </c>
      <c r="E28" s="202"/>
      <c r="F28" s="237" t="s">
        <v>906</v>
      </c>
      <c r="G28" s="200" t="s">
        <v>810</v>
      </c>
      <c r="H28" s="204">
        <v>62990720</v>
      </c>
      <c r="I28" s="205" t="s">
        <v>898</v>
      </c>
      <c r="J28" s="206" t="s">
        <v>907</v>
      </c>
      <c r="K28" s="207"/>
      <c r="L28" s="208"/>
      <c r="M28" s="208" t="s">
        <v>172</v>
      </c>
      <c r="N28" s="208"/>
      <c r="O28" s="208"/>
      <c r="P28" s="208" t="s">
        <v>594</v>
      </c>
      <c r="Q28" s="204">
        <v>22735545</v>
      </c>
      <c r="R28" s="208" t="s">
        <v>594</v>
      </c>
      <c r="S28" s="208" t="s">
        <v>596</v>
      </c>
      <c r="T28" s="208"/>
      <c r="U28" s="208"/>
      <c r="V28" s="190" t="s">
        <v>184</v>
      </c>
      <c r="W28" s="190">
        <v>7</v>
      </c>
    </row>
    <row r="29" spans="1:23" ht="34.5" customHeight="1">
      <c r="A29" s="200">
        <v>23</v>
      </c>
      <c r="B29" s="200">
        <v>91</v>
      </c>
      <c r="C29" s="200"/>
      <c r="D29" s="201" t="s">
        <v>129</v>
      </c>
      <c r="E29" s="202">
        <v>899999357</v>
      </c>
      <c r="F29" s="203" t="s">
        <v>499</v>
      </c>
      <c r="G29" s="200" t="s">
        <v>130</v>
      </c>
      <c r="H29" s="204">
        <v>131795968</v>
      </c>
      <c r="I29" s="205" t="s">
        <v>188</v>
      </c>
      <c r="J29" s="206" t="s">
        <v>252</v>
      </c>
      <c r="K29" s="207"/>
      <c r="L29" s="208"/>
      <c r="M29" s="208" t="s">
        <v>99</v>
      </c>
      <c r="N29" s="208"/>
      <c r="O29" s="208"/>
      <c r="P29" s="208"/>
      <c r="Q29" s="204"/>
      <c r="R29" s="208"/>
      <c r="S29" s="208"/>
      <c r="T29" s="208"/>
      <c r="U29" s="208"/>
      <c r="V29" s="190" t="s">
        <v>183</v>
      </c>
      <c r="W29" s="190">
        <v>6</v>
      </c>
    </row>
    <row r="30" spans="1:23" ht="34.5" customHeight="1">
      <c r="A30" s="200">
        <v>24</v>
      </c>
      <c r="B30" s="200">
        <v>10</v>
      </c>
      <c r="C30" s="200"/>
      <c r="D30" s="236" t="s">
        <v>129</v>
      </c>
      <c r="E30" s="202"/>
      <c r="F30" s="237" t="s">
        <v>809</v>
      </c>
      <c r="G30" s="200" t="s">
        <v>810</v>
      </c>
      <c r="H30" s="204">
        <v>174435840</v>
      </c>
      <c r="I30" s="205" t="s">
        <v>204</v>
      </c>
      <c r="J30" s="206" t="s">
        <v>811</v>
      </c>
      <c r="K30" s="207"/>
      <c r="L30" s="208"/>
      <c r="M30" s="208" t="s">
        <v>172</v>
      </c>
      <c r="N30" s="208"/>
      <c r="O30" s="208"/>
      <c r="P30" s="208"/>
      <c r="Q30" s="204"/>
      <c r="R30" s="208"/>
      <c r="S30" s="208"/>
      <c r="T30" s="208"/>
      <c r="U30" s="208"/>
      <c r="V30" s="190" t="s">
        <v>180</v>
      </c>
      <c r="W30" s="190">
        <v>1</v>
      </c>
    </row>
    <row r="31" spans="1:23" ht="34.5" customHeight="1">
      <c r="A31" s="200">
        <v>25</v>
      </c>
      <c r="B31" s="200">
        <v>31</v>
      </c>
      <c r="C31" s="200"/>
      <c r="D31" s="201" t="s">
        <v>227</v>
      </c>
      <c r="E31" s="202"/>
      <c r="F31" s="203" t="s">
        <v>500</v>
      </c>
      <c r="G31" s="209" t="s">
        <v>203</v>
      </c>
      <c r="H31" s="204">
        <v>23399437</v>
      </c>
      <c r="I31" s="205" t="s">
        <v>228</v>
      </c>
      <c r="J31" s="206" t="s">
        <v>229</v>
      </c>
      <c r="K31" s="207">
        <v>2021000055</v>
      </c>
      <c r="L31" s="208"/>
      <c r="M31" s="208" t="s">
        <v>172</v>
      </c>
      <c r="N31" s="208"/>
      <c r="O31" s="208"/>
      <c r="P31" s="208"/>
      <c r="Q31" s="204"/>
      <c r="R31" s="208"/>
      <c r="S31" s="208"/>
      <c r="T31" s="208"/>
      <c r="U31" s="208"/>
      <c r="V31" s="190" t="s">
        <v>177</v>
      </c>
      <c r="W31" s="190">
        <v>4</v>
      </c>
    </row>
    <row r="32" spans="1:23" ht="34.5" customHeight="1">
      <c r="A32" s="200">
        <v>26</v>
      </c>
      <c r="B32" s="200">
        <v>258</v>
      </c>
      <c r="C32" s="200"/>
      <c r="D32" s="236" t="s">
        <v>227</v>
      </c>
      <c r="E32" s="202"/>
      <c r="F32" s="237" t="s">
        <v>903</v>
      </c>
      <c r="G32" s="200" t="s">
        <v>904</v>
      </c>
      <c r="H32" s="204">
        <v>24300000</v>
      </c>
      <c r="I32" s="205" t="s">
        <v>229</v>
      </c>
      <c r="J32" s="206" t="s">
        <v>932</v>
      </c>
      <c r="K32" s="207"/>
      <c r="L32" s="208"/>
      <c r="M32" s="208" t="s">
        <v>172</v>
      </c>
      <c r="N32" s="208"/>
      <c r="O32" s="208"/>
      <c r="P32" s="208"/>
      <c r="Q32" s="204"/>
      <c r="R32" s="208"/>
      <c r="S32" s="208"/>
      <c r="T32" s="208"/>
      <c r="U32" s="208"/>
      <c r="V32" s="190" t="s">
        <v>216</v>
      </c>
      <c r="W32" s="190">
        <v>3</v>
      </c>
    </row>
    <row r="33" spans="1:23" s="195" customFormat="1" ht="34.5" customHeight="1">
      <c r="A33" s="200">
        <v>27</v>
      </c>
      <c r="B33" s="200">
        <v>2</v>
      </c>
      <c r="C33" s="200"/>
      <c r="D33" s="201" t="s">
        <v>365</v>
      </c>
      <c r="E33" s="202"/>
      <c r="F33" s="203" t="s">
        <v>501</v>
      </c>
      <c r="G33" s="200" t="s">
        <v>367</v>
      </c>
      <c r="H33" s="204">
        <v>106599679</v>
      </c>
      <c r="I33" s="205" t="s">
        <v>703</v>
      </c>
      <c r="J33" s="206" t="s">
        <v>198</v>
      </c>
      <c r="K33" s="207"/>
      <c r="L33" s="208"/>
      <c r="M33" s="208" t="s">
        <v>359</v>
      </c>
      <c r="N33" s="208"/>
      <c r="O33" s="208"/>
      <c r="P33" s="208"/>
      <c r="Q33" s="204"/>
      <c r="R33" s="208"/>
      <c r="S33" s="208"/>
      <c r="T33" s="208"/>
      <c r="U33" s="208"/>
      <c r="V33" s="190" t="s">
        <v>206</v>
      </c>
      <c r="W33" s="190"/>
    </row>
    <row r="34" spans="1:23" ht="34.5" customHeight="1">
      <c r="A34" s="200">
        <v>28</v>
      </c>
      <c r="B34" s="88">
        <v>69</v>
      </c>
      <c r="C34" s="200"/>
      <c r="D34" s="210" t="s">
        <v>477</v>
      </c>
      <c r="E34" s="202"/>
      <c r="F34" s="203" t="s">
        <v>502</v>
      </c>
      <c r="G34" s="93" t="s">
        <v>221</v>
      </c>
      <c r="H34" s="94">
        <v>38763520</v>
      </c>
      <c r="I34" s="205" t="s">
        <v>334</v>
      </c>
      <c r="J34" s="206" t="s">
        <v>478</v>
      </c>
      <c r="K34" s="207"/>
      <c r="L34" s="208"/>
      <c r="M34" s="208" t="s">
        <v>178</v>
      </c>
      <c r="N34" s="208"/>
      <c r="O34" s="208"/>
      <c r="P34" s="208"/>
      <c r="Q34" s="204"/>
      <c r="R34" s="208"/>
      <c r="S34" s="208"/>
      <c r="T34" s="208"/>
      <c r="U34" s="208"/>
      <c r="V34" s="190" t="s">
        <v>209</v>
      </c>
      <c r="W34" s="190">
        <v>9</v>
      </c>
    </row>
    <row r="35" spans="1:23" ht="34.5" customHeight="1">
      <c r="A35" s="200">
        <v>29</v>
      </c>
      <c r="B35" s="200">
        <v>202</v>
      </c>
      <c r="C35" s="200"/>
      <c r="D35" s="236" t="s">
        <v>477</v>
      </c>
      <c r="E35" s="202"/>
      <c r="F35" s="237" t="s">
        <v>936</v>
      </c>
      <c r="G35" s="200" t="s">
        <v>90</v>
      </c>
      <c r="H35" s="204">
        <v>29072640</v>
      </c>
      <c r="I35" s="205" t="s">
        <v>915</v>
      </c>
      <c r="J35" s="206" t="s">
        <v>937</v>
      </c>
      <c r="K35" s="207"/>
      <c r="L35" s="208"/>
      <c r="M35" s="208" t="s">
        <v>172</v>
      </c>
      <c r="N35" s="208"/>
      <c r="O35" s="208"/>
      <c r="P35" s="208"/>
      <c r="Q35" s="204"/>
      <c r="R35" s="208"/>
      <c r="S35" s="208"/>
      <c r="T35" s="208"/>
      <c r="U35" s="215"/>
      <c r="V35" s="93" t="s">
        <v>206</v>
      </c>
      <c r="W35" s="93"/>
    </row>
    <row r="36" spans="1:23" ht="34.5" customHeight="1">
      <c r="A36" s="200">
        <v>30</v>
      </c>
      <c r="B36" s="200">
        <v>1</v>
      </c>
      <c r="C36" s="200"/>
      <c r="D36" s="201" t="s">
        <v>148</v>
      </c>
      <c r="E36" s="202">
        <v>899999460</v>
      </c>
      <c r="F36" s="203" t="s">
        <v>503</v>
      </c>
      <c r="G36" s="200" t="s">
        <v>71</v>
      </c>
      <c r="H36" s="204">
        <v>46516224</v>
      </c>
      <c r="I36" s="211" t="s">
        <v>197</v>
      </c>
      <c r="J36" s="212" t="s">
        <v>182</v>
      </c>
      <c r="K36" s="207">
        <v>2021000037</v>
      </c>
      <c r="L36" s="208"/>
      <c r="M36" s="208" t="s">
        <v>178</v>
      </c>
      <c r="N36" s="208"/>
      <c r="O36" s="208"/>
      <c r="P36" s="208"/>
      <c r="Q36" s="204"/>
      <c r="R36" s="208"/>
      <c r="S36" s="208"/>
      <c r="T36" s="208"/>
      <c r="U36" s="215"/>
      <c r="V36" s="190" t="s">
        <v>220</v>
      </c>
      <c r="W36" s="190">
        <v>10</v>
      </c>
    </row>
    <row r="37" spans="1:23" ht="34.5" customHeight="1">
      <c r="A37" s="200">
        <v>31</v>
      </c>
      <c r="B37" s="200">
        <v>65</v>
      </c>
      <c r="C37" s="200"/>
      <c r="D37" s="201" t="s">
        <v>108</v>
      </c>
      <c r="E37" s="202">
        <v>832002318</v>
      </c>
      <c r="F37" s="203" t="s">
        <v>504</v>
      </c>
      <c r="G37" s="200" t="s">
        <v>109</v>
      </c>
      <c r="H37" s="204">
        <v>51966960</v>
      </c>
      <c r="I37" s="205" t="s">
        <v>189</v>
      </c>
      <c r="J37" s="206" t="s">
        <v>198</v>
      </c>
      <c r="K37" s="207"/>
      <c r="L37" s="208"/>
      <c r="M37" s="208" t="s">
        <v>114</v>
      </c>
      <c r="N37" s="208"/>
      <c r="O37" s="208"/>
      <c r="P37" s="208"/>
      <c r="Q37" s="204"/>
      <c r="R37" s="208"/>
      <c r="S37" s="208"/>
      <c r="T37" s="208"/>
      <c r="U37" s="215"/>
      <c r="V37" s="190" t="s">
        <v>226</v>
      </c>
      <c r="W37" s="190">
        <v>7</v>
      </c>
    </row>
    <row r="38" spans="1:23" ht="34.5" customHeight="1">
      <c r="A38" s="200">
        <v>32</v>
      </c>
      <c r="B38" s="200">
        <v>180</v>
      </c>
      <c r="C38" s="200"/>
      <c r="D38" s="236" t="s">
        <v>108</v>
      </c>
      <c r="E38" s="202"/>
      <c r="F38" s="237" t="s">
        <v>900</v>
      </c>
      <c r="G38" s="200" t="s">
        <v>90</v>
      </c>
      <c r="H38" s="204">
        <v>23258112</v>
      </c>
      <c r="I38" s="205" t="s">
        <v>901</v>
      </c>
      <c r="J38" s="206" t="s">
        <v>714</v>
      </c>
      <c r="K38" s="207"/>
      <c r="L38" s="208"/>
      <c r="M38" s="208" t="s">
        <v>172</v>
      </c>
      <c r="N38" s="208"/>
      <c r="O38" s="208"/>
      <c r="P38" s="208">
        <v>1</v>
      </c>
      <c r="Q38" s="204">
        <v>4948406</v>
      </c>
      <c r="R38" s="208"/>
      <c r="S38" s="208"/>
      <c r="T38" s="208"/>
      <c r="U38" s="215"/>
      <c r="V38" s="190" t="s">
        <v>206</v>
      </c>
      <c r="W38" s="190"/>
    </row>
    <row r="39" spans="1:23" ht="34.5" customHeight="1">
      <c r="A39" s="200">
        <v>33</v>
      </c>
      <c r="B39" s="200">
        <v>1</v>
      </c>
      <c r="C39" s="200"/>
      <c r="D39" s="201" t="s">
        <v>347</v>
      </c>
      <c r="E39" s="202"/>
      <c r="F39" s="203" t="s">
        <v>505</v>
      </c>
      <c r="G39" s="200" t="s">
        <v>92</v>
      </c>
      <c r="H39" s="204">
        <v>151571420</v>
      </c>
      <c r="I39" s="205" t="s">
        <v>348</v>
      </c>
      <c r="J39" s="206" t="s">
        <v>349</v>
      </c>
      <c r="K39" s="207"/>
      <c r="L39" s="208"/>
      <c r="M39" s="208" t="s">
        <v>172</v>
      </c>
      <c r="N39" s="208"/>
      <c r="O39" s="208"/>
      <c r="P39" s="208"/>
      <c r="Q39" s="204"/>
      <c r="R39" s="208"/>
      <c r="S39" s="208"/>
      <c r="T39" s="208"/>
      <c r="U39" s="215"/>
      <c r="V39" s="190" t="s">
        <v>232</v>
      </c>
      <c r="W39" s="190">
        <v>8</v>
      </c>
    </row>
    <row r="40" spans="1:23" ht="34.5" customHeight="1">
      <c r="A40" s="200">
        <v>34</v>
      </c>
      <c r="B40" s="200">
        <v>154</v>
      </c>
      <c r="C40" s="200"/>
      <c r="D40" s="236" t="s">
        <v>347</v>
      </c>
      <c r="E40" s="202"/>
      <c r="F40" s="237" t="s">
        <v>789</v>
      </c>
      <c r="G40" s="200" t="s">
        <v>92</v>
      </c>
      <c r="H40" s="204">
        <v>151751420</v>
      </c>
      <c r="I40" s="205" t="s">
        <v>349</v>
      </c>
      <c r="J40" s="206" t="s">
        <v>791</v>
      </c>
      <c r="K40" s="207"/>
      <c r="L40" s="208"/>
      <c r="M40" s="208" t="s">
        <v>172</v>
      </c>
      <c r="N40" s="222"/>
      <c r="O40" s="222"/>
      <c r="P40" s="222"/>
      <c r="Q40" s="218"/>
      <c r="R40" s="222"/>
      <c r="S40" s="222"/>
      <c r="T40" s="222"/>
      <c r="U40" s="223"/>
      <c r="V40" s="190" t="s">
        <v>235</v>
      </c>
      <c r="W40" s="190">
        <v>10</v>
      </c>
    </row>
    <row r="41" spans="1:23" ht="34.5" customHeight="1">
      <c r="A41" s="200">
        <v>35</v>
      </c>
      <c r="B41" s="200">
        <v>90</v>
      </c>
      <c r="C41" s="200"/>
      <c r="D41" s="201" t="s">
        <v>361</v>
      </c>
      <c r="E41" s="202"/>
      <c r="F41" s="203" t="s">
        <v>506</v>
      </c>
      <c r="G41" s="200" t="s">
        <v>208</v>
      </c>
      <c r="H41" s="204">
        <v>58145280</v>
      </c>
      <c r="I41" s="208" t="s">
        <v>357</v>
      </c>
      <c r="J41" s="213" t="s">
        <v>358</v>
      </c>
      <c r="K41" s="207">
        <v>2021000136</v>
      </c>
      <c r="L41" s="208"/>
      <c r="M41" s="208" t="s">
        <v>359</v>
      </c>
      <c r="N41" s="208"/>
      <c r="O41" s="208"/>
      <c r="P41" s="208"/>
      <c r="Q41" s="204"/>
      <c r="R41" s="208"/>
      <c r="S41" s="208"/>
      <c r="T41" s="208"/>
      <c r="U41" s="215"/>
      <c r="V41" s="190" t="s">
        <v>239</v>
      </c>
      <c r="W41" s="190">
        <v>3</v>
      </c>
    </row>
    <row r="42" spans="1:23" ht="34.5" customHeight="1">
      <c r="A42" s="200">
        <v>36</v>
      </c>
      <c r="B42" s="224">
        <v>238</v>
      </c>
      <c r="C42" s="225"/>
      <c r="D42" s="535" t="s">
        <v>361</v>
      </c>
      <c r="E42" s="226"/>
      <c r="F42" s="536" t="s">
        <v>707</v>
      </c>
      <c r="G42" s="225" t="s">
        <v>708</v>
      </c>
      <c r="H42" s="227">
        <v>62021632</v>
      </c>
      <c r="I42" s="228" t="s">
        <v>339</v>
      </c>
      <c r="J42" s="229" t="s">
        <v>709</v>
      </c>
      <c r="K42" s="230"/>
      <c r="L42" s="231"/>
      <c r="M42" s="231" t="s">
        <v>172</v>
      </c>
      <c r="N42" s="231"/>
      <c r="O42" s="231"/>
      <c r="P42" s="231" t="s">
        <v>594</v>
      </c>
      <c r="Q42" s="227">
        <v>38209362</v>
      </c>
      <c r="R42" s="231"/>
      <c r="S42" s="231"/>
      <c r="T42" s="231"/>
      <c r="U42" s="232"/>
      <c r="V42" s="190" t="s">
        <v>206</v>
      </c>
      <c r="W42" s="190"/>
    </row>
    <row r="43" spans="1:23" ht="34.5" customHeight="1">
      <c r="A43" s="200">
        <v>37</v>
      </c>
      <c r="B43" s="233">
        <v>271</v>
      </c>
      <c r="C43" s="200"/>
      <c r="D43" s="236" t="s">
        <v>361</v>
      </c>
      <c r="E43" s="202"/>
      <c r="F43" s="237" t="s">
        <v>909</v>
      </c>
      <c r="G43" s="200" t="s">
        <v>90</v>
      </c>
      <c r="H43" s="204">
        <v>93032448</v>
      </c>
      <c r="I43" s="205" t="s">
        <v>901</v>
      </c>
      <c r="J43" s="206" t="s">
        <v>911</v>
      </c>
      <c r="K43" s="207"/>
      <c r="L43" s="208"/>
      <c r="M43" s="208" t="s">
        <v>172</v>
      </c>
      <c r="N43" s="208"/>
      <c r="O43" s="208"/>
      <c r="P43" s="208" t="s">
        <v>594</v>
      </c>
      <c r="Q43" s="204">
        <v>5669165</v>
      </c>
      <c r="R43" s="208" t="s">
        <v>594</v>
      </c>
      <c r="S43" s="208" t="s">
        <v>931</v>
      </c>
      <c r="T43" s="208"/>
      <c r="U43" s="215"/>
      <c r="V43" s="190" t="s">
        <v>249</v>
      </c>
      <c r="W43" s="190">
        <v>4</v>
      </c>
    </row>
    <row r="44" spans="1:23" ht="34.5" customHeight="1">
      <c r="A44" s="200">
        <v>38</v>
      </c>
      <c r="B44" s="233">
        <v>1</v>
      </c>
      <c r="C44" s="200"/>
      <c r="D44" s="201" t="s">
        <v>149</v>
      </c>
      <c r="E44" s="202">
        <v>8999994201</v>
      </c>
      <c r="F44" s="203" t="s">
        <v>507</v>
      </c>
      <c r="G44" s="214" t="s">
        <v>90</v>
      </c>
      <c r="H44" s="204">
        <v>45471090</v>
      </c>
      <c r="I44" s="205" t="s">
        <v>186</v>
      </c>
      <c r="J44" s="206" t="s">
        <v>185</v>
      </c>
      <c r="K44" s="207"/>
      <c r="L44" s="208"/>
      <c r="M44" s="208" t="s">
        <v>172</v>
      </c>
      <c r="N44" s="208"/>
      <c r="O44" s="208"/>
      <c r="P44" s="208"/>
      <c r="Q44" s="204"/>
      <c r="R44" s="208"/>
      <c r="S44" s="208"/>
      <c r="T44" s="208"/>
      <c r="U44" s="215"/>
      <c r="V44" s="190" t="s">
        <v>316</v>
      </c>
      <c r="W44" s="190">
        <v>2</v>
      </c>
    </row>
    <row r="45" spans="1:23" ht="34.5" customHeight="1">
      <c r="A45" s="200">
        <v>39</v>
      </c>
      <c r="B45" s="233">
        <v>332</v>
      </c>
      <c r="C45" s="200"/>
      <c r="D45" s="201" t="s">
        <v>320</v>
      </c>
      <c r="E45" s="202">
        <v>8999994335</v>
      </c>
      <c r="F45" s="203" t="s">
        <v>508</v>
      </c>
      <c r="G45" s="200" t="s">
        <v>321</v>
      </c>
      <c r="H45" s="204">
        <v>111681600</v>
      </c>
      <c r="I45" s="205" t="s">
        <v>222</v>
      </c>
      <c r="J45" s="206" t="s">
        <v>322</v>
      </c>
      <c r="K45" s="207">
        <v>2021000443</v>
      </c>
      <c r="L45" s="208"/>
      <c r="M45" s="208" t="s">
        <v>172</v>
      </c>
      <c r="N45" s="208"/>
      <c r="O45" s="208"/>
      <c r="P45" s="208" t="s">
        <v>594</v>
      </c>
      <c r="Q45" s="204">
        <v>23258112</v>
      </c>
      <c r="R45" s="208" t="s">
        <v>594</v>
      </c>
      <c r="S45" s="208" t="s">
        <v>596</v>
      </c>
      <c r="T45" s="208"/>
      <c r="U45" s="215"/>
      <c r="V45" s="190" t="s">
        <v>318</v>
      </c>
      <c r="W45" s="190">
        <v>31</v>
      </c>
    </row>
    <row r="46" spans="1:23" ht="34.5" customHeight="1">
      <c r="A46" s="200"/>
      <c r="B46">
        <v>3026113</v>
      </c>
      <c r="C46" s="200"/>
      <c r="D46" s="201" t="s">
        <v>320</v>
      </c>
      <c r="E46" s="202"/>
      <c r="F46" s="203"/>
      <c r="G46" s="200"/>
      <c r="H46" s="204"/>
      <c r="I46" s="205"/>
      <c r="J46" s="206"/>
      <c r="K46" s="207"/>
      <c r="L46" s="208"/>
      <c r="M46" s="208"/>
      <c r="N46" s="208"/>
      <c r="O46" s="208"/>
      <c r="P46" s="208"/>
      <c r="Q46" s="204"/>
      <c r="R46" s="208"/>
      <c r="S46" s="208"/>
      <c r="T46" s="208"/>
      <c r="U46" s="215"/>
      <c r="V46" s="190"/>
      <c r="W46" s="190"/>
    </row>
    <row r="47" spans="1:23" ht="34.5" customHeight="1">
      <c r="A47" s="200">
        <v>40</v>
      </c>
      <c r="B47" s="233">
        <v>99</v>
      </c>
      <c r="C47" s="200"/>
      <c r="D47" s="201" t="s">
        <v>150</v>
      </c>
      <c r="E47" s="202"/>
      <c r="F47" s="203" t="s">
        <v>509</v>
      </c>
      <c r="G47" s="200" t="s">
        <v>130</v>
      </c>
      <c r="H47" s="204">
        <v>66624800</v>
      </c>
      <c r="I47" s="205" t="s">
        <v>196</v>
      </c>
      <c r="J47" s="206" t="s">
        <v>202</v>
      </c>
      <c r="K47" s="207"/>
      <c r="L47" s="208"/>
      <c r="M47" s="208" t="s">
        <v>99</v>
      </c>
      <c r="N47" s="208"/>
      <c r="O47" s="208"/>
      <c r="P47" s="208" t="s">
        <v>594</v>
      </c>
      <c r="Q47" s="204">
        <v>12113600</v>
      </c>
      <c r="R47" s="208" t="s">
        <v>594</v>
      </c>
      <c r="S47" s="208" t="s">
        <v>595</v>
      </c>
      <c r="T47" s="208"/>
      <c r="U47" s="215"/>
      <c r="V47" s="190" t="s">
        <v>323</v>
      </c>
      <c r="W47" s="190">
        <v>5</v>
      </c>
    </row>
    <row r="48" spans="1:23" ht="34.5" customHeight="1">
      <c r="A48" s="200"/>
      <c r="B48">
        <v>805</v>
      </c>
      <c r="C48" s="200"/>
      <c r="D48" s="201" t="s">
        <v>150</v>
      </c>
      <c r="E48" s="202"/>
      <c r="F48" s="203"/>
      <c r="G48" s="200"/>
      <c r="H48" s="204"/>
      <c r="I48" s="205"/>
      <c r="J48" s="206"/>
      <c r="K48" s="207"/>
      <c r="L48" s="208"/>
      <c r="M48" s="208"/>
      <c r="N48" s="208"/>
      <c r="O48" s="208"/>
      <c r="P48" s="208"/>
      <c r="Q48" s="204"/>
      <c r="R48" s="208"/>
      <c r="S48" s="208"/>
      <c r="T48" s="208"/>
      <c r="U48" s="215"/>
      <c r="V48" s="190"/>
      <c r="W48" s="190"/>
    </row>
    <row r="49" spans="1:23" ht="34.5" customHeight="1">
      <c r="A49" s="200">
        <v>41</v>
      </c>
      <c r="B49" s="233">
        <v>3</v>
      </c>
      <c r="C49" s="200"/>
      <c r="D49" s="236" t="s">
        <v>711</v>
      </c>
      <c r="E49" s="202"/>
      <c r="F49" s="237" t="s">
        <v>712</v>
      </c>
      <c r="G49" s="200" t="s">
        <v>203</v>
      </c>
      <c r="H49" s="204">
        <v>9238638</v>
      </c>
      <c r="I49" s="205" t="s">
        <v>713</v>
      </c>
      <c r="J49" s="206" t="s">
        <v>714</v>
      </c>
      <c r="K49" s="207"/>
      <c r="L49" s="208"/>
      <c r="M49" s="208" t="s">
        <v>172</v>
      </c>
      <c r="N49" s="208"/>
      <c r="O49" s="208"/>
      <c r="P49" s="208"/>
      <c r="Q49" s="204"/>
      <c r="R49" s="208"/>
      <c r="S49" s="208"/>
      <c r="T49" s="208"/>
      <c r="U49" s="215"/>
      <c r="V49" s="190" t="s">
        <v>325</v>
      </c>
      <c r="W49" s="190">
        <v>2</v>
      </c>
    </row>
    <row r="50" spans="1:23" ht="34.5" customHeight="1">
      <c r="A50" s="200">
        <v>42</v>
      </c>
      <c r="B50" s="233">
        <v>22</v>
      </c>
      <c r="C50" s="200"/>
      <c r="D50" s="201" t="s">
        <v>376</v>
      </c>
      <c r="E50" s="202"/>
      <c r="F50" s="203" t="s">
        <v>510</v>
      </c>
      <c r="G50" s="200" t="s">
        <v>269</v>
      </c>
      <c r="H50" s="204">
        <v>26334096</v>
      </c>
      <c r="I50" s="205" t="s">
        <v>377</v>
      </c>
      <c r="J50" s="206" t="s">
        <v>182</v>
      </c>
      <c r="K50" s="207"/>
      <c r="L50" s="208"/>
      <c r="M50" s="208" t="s">
        <v>359</v>
      </c>
      <c r="N50" s="208"/>
      <c r="O50" s="208"/>
      <c r="P50" s="208"/>
      <c r="Q50" s="204"/>
      <c r="R50" s="208"/>
      <c r="S50" s="208"/>
      <c r="T50" s="208"/>
      <c r="U50" s="215"/>
      <c r="V50" s="190" t="s">
        <v>329</v>
      </c>
      <c r="W50" s="190">
        <v>2</v>
      </c>
    </row>
    <row r="51" spans="1:23" ht="34.5" customHeight="1">
      <c r="A51" s="200">
        <v>43</v>
      </c>
      <c r="B51" s="233">
        <v>69</v>
      </c>
      <c r="C51" s="200"/>
      <c r="D51" s="201" t="s">
        <v>379</v>
      </c>
      <c r="E51" s="202"/>
      <c r="F51" s="203" t="s">
        <v>511</v>
      </c>
      <c r="G51" s="200" t="s">
        <v>221</v>
      </c>
      <c r="H51" s="204">
        <v>9690880</v>
      </c>
      <c r="I51" s="205" t="s">
        <v>363</v>
      </c>
      <c r="J51" s="206" t="s">
        <v>182</v>
      </c>
      <c r="K51" s="207"/>
      <c r="L51" s="208"/>
      <c r="M51" s="208" t="s">
        <v>359</v>
      </c>
      <c r="N51" s="208"/>
      <c r="O51" s="208"/>
      <c r="P51" s="208"/>
      <c r="Q51" s="204"/>
      <c r="R51" s="208"/>
      <c r="S51" s="208"/>
      <c r="T51" s="208"/>
      <c r="U51" s="215"/>
      <c r="V51" s="190" t="s">
        <v>332</v>
      </c>
      <c r="W51" s="190">
        <v>3</v>
      </c>
    </row>
    <row r="52" spans="1:23" ht="34.5" customHeight="1">
      <c r="A52" s="200">
        <v>44</v>
      </c>
      <c r="B52" s="233"/>
      <c r="C52" s="200"/>
      <c r="D52" s="201" t="s">
        <v>404</v>
      </c>
      <c r="E52" s="202"/>
      <c r="F52" s="203" t="s">
        <v>512</v>
      </c>
      <c r="G52" s="200" t="s">
        <v>203</v>
      </c>
      <c r="H52" s="204">
        <v>34887168</v>
      </c>
      <c r="I52" s="205" t="s">
        <v>406</v>
      </c>
      <c r="J52" s="206" t="s">
        <v>198</v>
      </c>
      <c r="K52" s="207"/>
      <c r="L52" s="208"/>
      <c r="M52" s="208" t="s">
        <v>172</v>
      </c>
      <c r="N52" s="208"/>
      <c r="O52" s="208"/>
      <c r="P52" s="208" t="s">
        <v>594</v>
      </c>
      <c r="Q52" s="204">
        <v>2907264</v>
      </c>
      <c r="R52" s="208"/>
      <c r="S52" s="208"/>
      <c r="T52" s="208"/>
      <c r="U52" s="215"/>
      <c r="V52" s="190" t="s">
        <v>335</v>
      </c>
      <c r="W52" s="190"/>
    </row>
    <row r="53" spans="1:23" ht="34.5" customHeight="1">
      <c r="A53" s="200">
        <v>45</v>
      </c>
      <c r="B53" s="233">
        <v>83</v>
      </c>
      <c r="C53" s="200"/>
      <c r="D53" s="201" t="s">
        <v>157</v>
      </c>
      <c r="E53" s="202"/>
      <c r="F53" s="203" t="s">
        <v>513</v>
      </c>
      <c r="G53" s="200" t="s">
        <v>71</v>
      </c>
      <c r="H53" s="204">
        <v>81403392</v>
      </c>
      <c r="I53" s="205" t="s">
        <v>191</v>
      </c>
      <c r="J53" s="206" t="s">
        <v>182</v>
      </c>
      <c r="K53" s="207">
        <v>2021000138</v>
      </c>
      <c r="L53" s="208"/>
      <c r="M53" s="208" t="s">
        <v>172</v>
      </c>
      <c r="N53" s="208"/>
      <c r="O53" s="208"/>
      <c r="P53" s="208"/>
      <c r="Q53" s="204"/>
      <c r="R53" s="208"/>
      <c r="S53" s="208"/>
      <c r="T53" s="208"/>
      <c r="U53" s="215"/>
      <c r="V53" s="190" t="s">
        <v>340</v>
      </c>
      <c r="W53" s="190">
        <v>13</v>
      </c>
    </row>
    <row r="54" spans="1:23" ht="34.5" customHeight="1">
      <c r="A54" s="200">
        <v>46</v>
      </c>
      <c r="B54" s="233">
        <v>3</v>
      </c>
      <c r="C54" s="200"/>
      <c r="D54" s="201" t="s">
        <v>156</v>
      </c>
      <c r="E54" s="202"/>
      <c r="F54" s="203" t="s">
        <v>514</v>
      </c>
      <c r="G54" s="200" t="s">
        <v>214</v>
      </c>
      <c r="H54" s="204">
        <v>33707628</v>
      </c>
      <c r="I54" s="205" t="s">
        <v>213</v>
      </c>
      <c r="J54" s="206" t="s">
        <v>215</v>
      </c>
      <c r="K54" s="207"/>
      <c r="L54" s="208"/>
      <c r="M54" s="208" t="s">
        <v>172</v>
      </c>
      <c r="N54" s="208"/>
      <c r="O54" s="208"/>
      <c r="P54" s="208"/>
      <c r="Q54" s="204"/>
      <c r="R54" s="208"/>
      <c r="S54" s="208"/>
      <c r="T54" s="208"/>
      <c r="U54" s="215"/>
      <c r="V54" s="190" t="s">
        <v>346</v>
      </c>
      <c r="W54" s="190">
        <v>9</v>
      </c>
    </row>
    <row r="55" spans="1:23" ht="34.5" customHeight="1">
      <c r="A55" s="200">
        <v>47</v>
      </c>
      <c r="B55" s="233">
        <v>13</v>
      </c>
      <c r="C55" s="200"/>
      <c r="D55" s="236" t="s">
        <v>476</v>
      </c>
      <c r="E55" s="202"/>
      <c r="F55" s="237" t="s">
        <v>939</v>
      </c>
      <c r="G55" s="200" t="s">
        <v>221</v>
      </c>
      <c r="H55" s="204">
        <v>20000000</v>
      </c>
      <c r="I55" s="205" t="s">
        <v>901</v>
      </c>
      <c r="J55" s="206" t="s">
        <v>940</v>
      </c>
      <c r="K55" s="207"/>
      <c r="L55" s="208"/>
      <c r="M55" s="208" t="s">
        <v>172</v>
      </c>
      <c r="N55" s="208"/>
      <c r="O55" s="208"/>
      <c r="P55" s="208"/>
      <c r="Q55" s="204"/>
      <c r="R55" s="208"/>
      <c r="S55" s="208"/>
      <c r="T55" s="208"/>
      <c r="U55" s="215"/>
      <c r="V55" s="190" t="s">
        <v>350</v>
      </c>
      <c r="W55" s="190">
        <v>13</v>
      </c>
    </row>
    <row r="56" spans="1:23" ht="34.5" customHeight="1">
      <c r="A56" s="200">
        <v>48</v>
      </c>
      <c r="B56" s="233">
        <v>48</v>
      </c>
      <c r="C56" s="200"/>
      <c r="D56" s="201" t="s">
        <v>125</v>
      </c>
      <c r="E56" s="202"/>
      <c r="F56" s="203" t="s">
        <v>515</v>
      </c>
      <c r="G56" s="200" t="s">
        <v>126</v>
      </c>
      <c r="H56" s="204">
        <v>11629056</v>
      </c>
      <c r="I56" s="205" t="s">
        <v>190</v>
      </c>
      <c r="J56" s="206" t="s">
        <v>242</v>
      </c>
      <c r="K56" s="207"/>
      <c r="L56" s="208"/>
      <c r="M56" s="208" t="s">
        <v>99</v>
      </c>
      <c r="N56" s="222"/>
      <c r="O56" s="222"/>
      <c r="P56" s="222" t="s">
        <v>594</v>
      </c>
      <c r="Q56" s="218">
        <v>5814528</v>
      </c>
      <c r="R56" s="222" t="s">
        <v>594</v>
      </c>
      <c r="S56" s="222" t="s">
        <v>90</v>
      </c>
      <c r="T56" s="222"/>
      <c r="U56" s="223"/>
      <c r="V56" s="190" t="s">
        <v>360</v>
      </c>
      <c r="W56" s="190">
        <v>15</v>
      </c>
    </row>
    <row r="57" spans="1:23" ht="34.5" customHeight="1">
      <c r="A57" s="200">
        <v>49</v>
      </c>
      <c r="B57" s="233">
        <v>75</v>
      </c>
      <c r="C57" s="200"/>
      <c r="D57" s="236" t="s">
        <v>600</v>
      </c>
      <c r="E57" s="202">
        <v>8000947041</v>
      </c>
      <c r="F57" s="237" t="s">
        <v>601</v>
      </c>
      <c r="G57" s="200" t="s">
        <v>130</v>
      </c>
      <c r="H57" s="204">
        <v>25000000</v>
      </c>
      <c r="I57" s="205" t="s">
        <v>602</v>
      </c>
      <c r="J57" s="206" t="s">
        <v>603</v>
      </c>
      <c r="K57" s="207"/>
      <c r="L57" s="208"/>
      <c r="M57" s="208" t="s">
        <v>172</v>
      </c>
      <c r="N57" s="208"/>
      <c r="O57" s="208"/>
      <c r="P57" s="208"/>
      <c r="Q57" s="204"/>
      <c r="R57" s="208"/>
      <c r="S57" s="208"/>
      <c r="T57" s="208"/>
      <c r="U57" s="215"/>
      <c r="V57" s="190" t="s">
        <v>364</v>
      </c>
      <c r="W57" s="190">
        <v>3</v>
      </c>
    </row>
    <row r="58" spans="1:23" ht="34.5" customHeight="1">
      <c r="A58" s="200">
        <v>50</v>
      </c>
      <c r="B58" s="233">
        <v>29</v>
      </c>
      <c r="C58" s="200"/>
      <c r="D58" s="201" t="s">
        <v>330</v>
      </c>
      <c r="E58" s="202"/>
      <c r="F58" s="203" t="s">
        <v>516</v>
      </c>
      <c r="G58" s="200" t="s">
        <v>331</v>
      </c>
      <c r="H58" s="204">
        <v>34887168</v>
      </c>
      <c r="I58" s="205" t="s">
        <v>241</v>
      </c>
      <c r="J58" s="206" t="s">
        <v>182</v>
      </c>
      <c r="K58" s="207"/>
      <c r="L58" s="208"/>
      <c r="M58" s="208" t="s">
        <v>172</v>
      </c>
      <c r="N58" s="208"/>
      <c r="O58" s="208"/>
      <c r="P58" s="208"/>
      <c r="Q58" s="204"/>
      <c r="R58" s="208"/>
      <c r="S58" s="208"/>
      <c r="T58" s="208"/>
      <c r="U58" s="215"/>
      <c r="V58" s="190" t="s">
        <v>366</v>
      </c>
      <c r="W58" s="190">
        <v>6</v>
      </c>
    </row>
    <row r="59" spans="1:23" ht="34.5" customHeight="1">
      <c r="A59" s="200">
        <v>51</v>
      </c>
      <c r="B59" s="233">
        <v>8</v>
      </c>
      <c r="C59" s="200"/>
      <c r="D59" s="236" t="s">
        <v>913</v>
      </c>
      <c r="E59" s="202"/>
      <c r="F59" s="237" t="s">
        <v>914</v>
      </c>
      <c r="G59" s="200" t="s">
        <v>92</v>
      </c>
      <c r="H59" s="204">
        <v>7074342</v>
      </c>
      <c r="I59" s="205" t="s">
        <v>915</v>
      </c>
      <c r="J59" s="206" t="s">
        <v>916</v>
      </c>
      <c r="K59" s="207"/>
      <c r="L59" s="208"/>
      <c r="M59" s="208" t="s">
        <v>172</v>
      </c>
      <c r="N59" s="208"/>
      <c r="O59" s="208"/>
      <c r="P59" s="208"/>
      <c r="Q59" s="204"/>
      <c r="R59" s="208"/>
      <c r="S59" s="208"/>
      <c r="T59" s="208"/>
      <c r="U59" s="215"/>
      <c r="V59" s="190" t="s">
        <v>457</v>
      </c>
      <c r="W59" s="190">
        <v>11</v>
      </c>
    </row>
    <row r="60" spans="1:23" ht="34.5" customHeight="1">
      <c r="A60" s="200">
        <v>52</v>
      </c>
      <c r="B60" s="233">
        <v>266</v>
      </c>
      <c r="C60" s="200"/>
      <c r="D60" s="236" t="s">
        <v>720</v>
      </c>
      <c r="E60" s="202"/>
      <c r="F60" s="237" t="s">
        <v>721</v>
      </c>
      <c r="G60" s="200" t="s">
        <v>68</v>
      </c>
      <c r="H60" s="204">
        <v>69047520</v>
      </c>
      <c r="I60" s="205" t="s">
        <v>722</v>
      </c>
      <c r="J60" s="206" t="s">
        <v>723</v>
      </c>
      <c r="K60" s="207"/>
      <c r="L60" s="208"/>
      <c r="M60" s="208" t="s">
        <v>172</v>
      </c>
      <c r="N60" s="208"/>
      <c r="O60" s="208"/>
      <c r="P60" s="208"/>
      <c r="Q60" s="204"/>
      <c r="R60" s="208"/>
      <c r="S60" s="208"/>
      <c r="T60" s="208"/>
      <c r="U60" s="215"/>
      <c r="V60" s="190" t="s">
        <v>373</v>
      </c>
      <c r="W60" s="190">
        <v>8</v>
      </c>
    </row>
    <row r="61" spans="1:23" ht="34.5" customHeight="1">
      <c r="A61" s="200">
        <v>53</v>
      </c>
      <c r="B61" s="233">
        <v>71</v>
      </c>
      <c r="C61" s="200"/>
      <c r="D61" s="201" t="s">
        <v>317</v>
      </c>
      <c r="E61" s="202">
        <v>8906800267</v>
      </c>
      <c r="F61" s="203" t="s">
        <v>517</v>
      </c>
      <c r="G61" s="200" t="s">
        <v>319</v>
      </c>
      <c r="H61" s="204">
        <v>296098781</v>
      </c>
      <c r="I61" s="205"/>
      <c r="J61" s="206"/>
      <c r="K61" s="207"/>
      <c r="L61" s="208"/>
      <c r="M61" s="208" t="s">
        <v>172</v>
      </c>
      <c r="N61" s="208"/>
      <c r="O61" s="208"/>
      <c r="P61" s="208"/>
      <c r="Q61" s="204"/>
      <c r="R61" s="208"/>
      <c r="S61" s="208"/>
      <c r="T61" s="208"/>
      <c r="U61" s="215"/>
      <c r="V61" s="190" t="s">
        <v>375</v>
      </c>
      <c r="W61" s="190">
        <v>13</v>
      </c>
    </row>
    <row r="62" spans="1:23" ht="34.5" customHeight="1">
      <c r="A62" s="200">
        <v>54</v>
      </c>
      <c r="B62" s="233">
        <v>77</v>
      </c>
      <c r="C62" s="200"/>
      <c r="D62" s="201" t="s">
        <v>317</v>
      </c>
      <c r="E62" s="202">
        <v>8906800267</v>
      </c>
      <c r="F62" s="203" t="s">
        <v>517</v>
      </c>
      <c r="G62" s="200" t="s">
        <v>130</v>
      </c>
      <c r="H62" s="204">
        <v>64444352</v>
      </c>
      <c r="I62" s="205" t="s">
        <v>386</v>
      </c>
      <c r="J62" s="206" t="s">
        <v>387</v>
      </c>
      <c r="K62" s="207"/>
      <c r="L62" s="208"/>
      <c r="M62" s="208" t="s">
        <v>172</v>
      </c>
      <c r="N62" s="208"/>
      <c r="O62" s="208"/>
      <c r="P62" s="208"/>
      <c r="Q62" s="204"/>
      <c r="R62" s="208"/>
      <c r="S62" s="208"/>
      <c r="T62" s="208"/>
      <c r="U62" s="215"/>
      <c r="V62" s="190" t="s">
        <v>378</v>
      </c>
      <c r="W62" s="190">
        <v>1</v>
      </c>
    </row>
    <row r="63" spans="1:23" ht="34.5" customHeight="1">
      <c r="A63" s="200">
        <v>55</v>
      </c>
      <c r="B63" s="234">
        <v>1</v>
      </c>
      <c r="C63" s="196"/>
      <c r="D63" s="216" t="s">
        <v>151</v>
      </c>
      <c r="E63" s="217">
        <v>800073475</v>
      </c>
      <c r="F63" s="203" t="s">
        <v>518</v>
      </c>
      <c r="G63" s="196" t="s">
        <v>217</v>
      </c>
      <c r="H63" s="218">
        <v>11629056</v>
      </c>
      <c r="I63" s="219" t="s">
        <v>186</v>
      </c>
      <c r="J63" s="220" t="s">
        <v>182</v>
      </c>
      <c r="K63" s="221"/>
      <c r="L63" s="222"/>
      <c r="M63" s="222" t="s">
        <v>172</v>
      </c>
      <c r="N63" s="208"/>
      <c r="O63" s="208"/>
      <c r="P63" s="208"/>
      <c r="Q63" s="204"/>
      <c r="R63" s="208"/>
      <c r="S63" s="208"/>
      <c r="T63" s="208"/>
      <c r="U63" s="215"/>
      <c r="V63" s="190" t="s">
        <v>380</v>
      </c>
      <c r="W63" s="190">
        <v>1</v>
      </c>
    </row>
    <row r="64" spans="1:23" ht="34.5" customHeight="1">
      <c r="A64" s="200">
        <v>56</v>
      </c>
      <c r="B64" s="233">
        <v>194</v>
      </c>
      <c r="C64" s="200"/>
      <c r="D64" s="236" t="s">
        <v>151</v>
      </c>
      <c r="E64" s="202"/>
      <c r="F64" s="237" t="s">
        <v>884</v>
      </c>
      <c r="G64" s="200" t="s">
        <v>887</v>
      </c>
      <c r="H64" s="204">
        <v>10982997</v>
      </c>
      <c r="I64" s="205" t="s">
        <v>885</v>
      </c>
      <c r="J64" s="206" t="s">
        <v>886</v>
      </c>
      <c r="K64" s="207"/>
      <c r="L64" s="208"/>
      <c r="M64" s="208" t="s">
        <v>172</v>
      </c>
      <c r="N64" s="208"/>
      <c r="O64" s="208"/>
      <c r="P64" s="208">
        <v>1</v>
      </c>
      <c r="Q64" s="204">
        <v>8334158</v>
      </c>
      <c r="R64" s="208"/>
      <c r="S64" s="208"/>
      <c r="T64" s="208"/>
      <c r="U64" s="235"/>
      <c r="V64" s="259" t="s">
        <v>385</v>
      </c>
      <c r="W64" s="259">
        <v>6</v>
      </c>
    </row>
    <row r="65" spans="1:23" ht="34.5" customHeight="1">
      <c r="A65" s="200">
        <v>57</v>
      </c>
      <c r="B65" s="233">
        <v>1</v>
      </c>
      <c r="C65" s="200"/>
      <c r="D65" s="201" t="s">
        <v>127</v>
      </c>
      <c r="E65" s="202"/>
      <c r="F65" s="203" t="s">
        <v>519</v>
      </c>
      <c r="G65" s="200" t="s">
        <v>123</v>
      </c>
      <c r="H65" s="204">
        <v>22289024</v>
      </c>
      <c r="I65" s="205" t="s">
        <v>191</v>
      </c>
      <c r="J65" s="206" t="s">
        <v>182</v>
      </c>
      <c r="K65" s="207"/>
      <c r="L65" s="208"/>
      <c r="M65" s="208" t="s">
        <v>99</v>
      </c>
      <c r="N65" s="208"/>
      <c r="O65" s="208"/>
      <c r="P65" s="208" t="s">
        <v>594</v>
      </c>
      <c r="Q65" s="204">
        <v>9448608</v>
      </c>
      <c r="R65" s="208" t="s">
        <v>594</v>
      </c>
      <c r="S65" s="208" t="s">
        <v>90</v>
      </c>
      <c r="T65" s="208" t="s">
        <v>897</v>
      </c>
      <c r="U65" s="215"/>
      <c r="V65" s="190" t="s">
        <v>388</v>
      </c>
      <c r="W65" s="190">
        <v>7</v>
      </c>
    </row>
    <row r="66" spans="1:23" ht="34.5" customHeight="1">
      <c r="A66" s="200">
        <v>58</v>
      </c>
      <c r="B66" s="233">
        <v>181</v>
      </c>
      <c r="C66" s="200"/>
      <c r="D66" s="201" t="s">
        <v>374</v>
      </c>
      <c r="E66" s="202"/>
      <c r="F66" s="203" t="s">
        <v>520</v>
      </c>
      <c r="G66" s="200" t="s">
        <v>221</v>
      </c>
      <c r="H66" s="204">
        <v>259836720</v>
      </c>
      <c r="I66" s="205" t="s">
        <v>363</v>
      </c>
      <c r="J66" s="206" t="s">
        <v>182</v>
      </c>
      <c r="K66" s="207"/>
      <c r="L66" s="208"/>
      <c r="M66" s="208" t="s">
        <v>359</v>
      </c>
      <c r="N66" s="208"/>
      <c r="O66" s="208"/>
      <c r="P66" s="208"/>
      <c r="Q66" s="204"/>
      <c r="R66" s="208"/>
      <c r="S66" s="208"/>
      <c r="T66" s="208"/>
      <c r="U66" s="215"/>
      <c r="V66" s="190" t="s">
        <v>390</v>
      </c>
      <c r="W66" s="190">
        <v>12</v>
      </c>
    </row>
    <row r="67" spans="1:23" ht="34.5" customHeight="1">
      <c r="A67" s="200">
        <v>59</v>
      </c>
      <c r="B67" s="233">
        <v>1</v>
      </c>
      <c r="C67" s="200"/>
      <c r="D67" s="236" t="s">
        <v>805</v>
      </c>
      <c r="E67" s="202"/>
      <c r="F67" s="237" t="s">
        <v>806</v>
      </c>
      <c r="G67" s="200" t="s">
        <v>367</v>
      </c>
      <c r="H67" s="204">
        <v>34887168</v>
      </c>
      <c r="I67" s="205" t="s">
        <v>370</v>
      </c>
      <c r="J67" s="206" t="s">
        <v>198</v>
      </c>
      <c r="K67" s="207"/>
      <c r="L67" s="208"/>
      <c r="M67" s="208" t="s">
        <v>172</v>
      </c>
      <c r="N67" s="208"/>
      <c r="O67" s="208"/>
      <c r="P67" s="208"/>
      <c r="Q67" s="204"/>
      <c r="R67" s="208"/>
      <c r="S67" s="208"/>
      <c r="T67" s="208"/>
      <c r="U67" s="215"/>
      <c r="V67" s="190" t="s">
        <v>410</v>
      </c>
      <c r="W67" s="190">
        <v>10</v>
      </c>
    </row>
    <row r="68" spans="1:23" ht="34.5" customHeight="1">
      <c r="A68" s="200">
        <v>61</v>
      </c>
      <c r="B68" s="233">
        <v>18</v>
      </c>
      <c r="C68" s="200"/>
      <c r="D68" s="201" t="s">
        <v>152</v>
      </c>
      <c r="E68" s="202"/>
      <c r="F68" s="203" t="s">
        <v>521</v>
      </c>
      <c r="G68" s="200" t="s">
        <v>179</v>
      </c>
      <c r="H68" s="204">
        <v>11338330</v>
      </c>
      <c r="I68" s="205" t="s">
        <v>187</v>
      </c>
      <c r="J68" s="206" t="s">
        <v>198</v>
      </c>
      <c r="K68" s="207">
        <v>2021000037</v>
      </c>
      <c r="L68" s="208"/>
      <c r="M68" s="208" t="s">
        <v>178</v>
      </c>
      <c r="N68" s="208"/>
      <c r="O68" s="208"/>
      <c r="P68" s="208">
        <v>1</v>
      </c>
      <c r="Q68" s="204">
        <v>5814528</v>
      </c>
      <c r="R68" s="208"/>
      <c r="S68" s="208"/>
      <c r="T68" s="208"/>
      <c r="U68" s="215"/>
      <c r="V68" s="190" t="s">
        <v>335</v>
      </c>
      <c r="W68" s="190"/>
    </row>
    <row r="69" spans="1:23" ht="40.5" customHeight="1">
      <c r="A69" s="200">
        <v>62</v>
      </c>
      <c r="B69" s="233">
        <v>71</v>
      </c>
      <c r="C69" s="200"/>
      <c r="D69" s="201" t="s">
        <v>326</v>
      </c>
      <c r="E69" s="202"/>
      <c r="F69" s="203" t="s">
        <v>522</v>
      </c>
      <c r="G69" s="200" t="s">
        <v>327</v>
      </c>
      <c r="H69" s="204">
        <v>11629056</v>
      </c>
      <c r="I69" s="205" t="s">
        <v>222</v>
      </c>
      <c r="J69" s="206" t="s">
        <v>328</v>
      </c>
      <c r="K69" s="207"/>
      <c r="L69" s="208"/>
      <c r="M69" s="208" t="s">
        <v>172</v>
      </c>
      <c r="N69" s="208"/>
      <c r="O69" s="208"/>
      <c r="P69" s="208"/>
      <c r="Q69" s="204"/>
      <c r="R69" s="208"/>
      <c r="S69" s="208"/>
      <c r="T69" s="208"/>
      <c r="U69" s="215"/>
      <c r="V69" s="190" t="s">
        <v>206</v>
      </c>
      <c r="W69" s="190"/>
    </row>
    <row r="70" spans="1:23" ht="39" customHeight="1">
      <c r="A70" s="200">
        <v>63</v>
      </c>
      <c r="B70" s="200">
        <v>121</v>
      </c>
      <c r="C70" s="200"/>
      <c r="D70" s="236" t="s">
        <v>326</v>
      </c>
      <c r="E70" s="202"/>
      <c r="F70" s="237" t="s">
        <v>704</v>
      </c>
      <c r="G70" s="200" t="s">
        <v>705</v>
      </c>
      <c r="H70" s="204">
        <v>11629056</v>
      </c>
      <c r="I70" s="205" t="s">
        <v>706</v>
      </c>
      <c r="J70" s="206" t="s">
        <v>182</v>
      </c>
      <c r="K70" s="207"/>
      <c r="L70" s="208"/>
      <c r="M70" s="208" t="s">
        <v>172</v>
      </c>
      <c r="N70" s="208"/>
      <c r="O70" s="208"/>
      <c r="P70" s="208" t="s">
        <v>594</v>
      </c>
      <c r="Q70" s="204">
        <v>4845440</v>
      </c>
      <c r="R70" s="208"/>
      <c r="S70" s="208"/>
      <c r="T70" s="208"/>
      <c r="U70" s="215"/>
      <c r="V70" s="190" t="s">
        <v>456</v>
      </c>
      <c r="W70" s="190">
        <v>5</v>
      </c>
    </row>
    <row r="71" spans="1:23" ht="45.75" customHeight="1">
      <c r="A71" s="200">
        <v>64</v>
      </c>
      <c r="B71" s="200">
        <v>11</v>
      </c>
      <c r="C71" s="200"/>
      <c r="D71" s="236" t="s">
        <v>801</v>
      </c>
      <c r="E71" s="202"/>
      <c r="F71" s="237" t="s">
        <v>802</v>
      </c>
      <c r="G71" s="200" t="s">
        <v>130</v>
      </c>
      <c r="H71" s="204">
        <v>61052544</v>
      </c>
      <c r="I71" s="205" t="s">
        <v>191</v>
      </c>
      <c r="J71" s="206" t="s">
        <v>803</v>
      </c>
      <c r="K71" s="207"/>
      <c r="L71" s="208"/>
      <c r="M71" s="208" t="s">
        <v>172</v>
      </c>
      <c r="N71" s="208"/>
      <c r="O71" s="208"/>
      <c r="P71" s="208"/>
      <c r="Q71" s="204"/>
      <c r="R71" s="208"/>
      <c r="S71" s="208"/>
      <c r="T71" s="208"/>
      <c r="U71" s="215"/>
      <c r="V71" s="190" t="s">
        <v>460</v>
      </c>
      <c r="W71" s="190">
        <v>5</v>
      </c>
    </row>
    <row r="72" spans="1:23" ht="34.5" customHeight="1">
      <c r="A72" s="200">
        <v>65</v>
      </c>
      <c r="B72" s="233">
        <v>1</v>
      </c>
      <c r="C72" s="200"/>
      <c r="D72" s="201" t="s">
        <v>371</v>
      </c>
      <c r="E72" s="202"/>
      <c r="F72" s="203" t="s">
        <v>523</v>
      </c>
      <c r="G72" s="200" t="s">
        <v>90</v>
      </c>
      <c r="H72" s="204">
        <v>109022400</v>
      </c>
      <c r="I72" s="205" t="s">
        <v>222</v>
      </c>
      <c r="J72" s="206" t="s">
        <v>372</v>
      </c>
      <c r="K72" s="207"/>
      <c r="L72" s="208"/>
      <c r="M72" s="208" t="s">
        <v>359</v>
      </c>
      <c r="N72" s="208"/>
      <c r="O72" s="208"/>
      <c r="P72" s="208"/>
      <c r="Q72" s="204"/>
      <c r="R72" s="208"/>
      <c r="S72" s="208"/>
      <c r="T72" s="208"/>
      <c r="U72" s="215"/>
      <c r="V72" s="190"/>
      <c r="W72" s="190"/>
    </row>
    <row r="73" spans="1:23" ht="34.5" customHeight="1">
      <c r="A73" s="200">
        <v>66</v>
      </c>
      <c r="B73" s="233">
        <v>44</v>
      </c>
      <c r="C73" s="200"/>
      <c r="D73" s="201" t="s">
        <v>100</v>
      </c>
      <c r="E73" s="202"/>
      <c r="F73" s="203" t="s">
        <v>524</v>
      </c>
      <c r="G73" s="200" t="s">
        <v>68</v>
      </c>
      <c r="H73" s="204">
        <v>24227200</v>
      </c>
      <c r="I73" s="205" t="s">
        <v>192</v>
      </c>
      <c r="J73" s="206" t="s">
        <v>253</v>
      </c>
      <c r="K73" s="207"/>
      <c r="L73" s="208"/>
      <c r="M73" s="208" t="s">
        <v>99</v>
      </c>
      <c r="N73" s="208"/>
      <c r="O73" s="208"/>
      <c r="P73" s="208"/>
      <c r="Q73" s="204"/>
      <c r="R73" s="208"/>
      <c r="S73" s="208"/>
      <c r="T73" s="208"/>
      <c r="U73" s="215"/>
      <c r="V73" s="190"/>
      <c r="W73" s="190"/>
    </row>
    <row r="74" spans="1:23" ht="34.5" customHeight="1">
      <c r="A74" s="200">
        <v>67</v>
      </c>
      <c r="B74" s="233">
        <v>3</v>
      </c>
      <c r="C74" s="200"/>
      <c r="D74" s="236" t="s">
        <v>597</v>
      </c>
      <c r="E74" s="202"/>
      <c r="F74" s="237" t="s">
        <v>598</v>
      </c>
      <c r="G74" s="200" t="s">
        <v>599</v>
      </c>
      <c r="H74" s="204">
        <v>41670784</v>
      </c>
      <c r="I74" s="205" t="s">
        <v>358</v>
      </c>
      <c r="J74" s="206" t="s">
        <v>198</v>
      </c>
      <c r="K74" s="207"/>
      <c r="L74" s="208"/>
      <c r="M74" s="208" t="s">
        <v>172</v>
      </c>
      <c r="N74" s="208"/>
      <c r="O74" s="208"/>
      <c r="P74" s="208"/>
      <c r="Q74" s="204"/>
      <c r="R74" s="208"/>
      <c r="S74" s="208"/>
      <c r="T74" s="208"/>
      <c r="U74" s="215"/>
      <c r="V74" s="190" t="s">
        <v>568</v>
      </c>
      <c r="W74" s="190"/>
    </row>
    <row r="75" spans="1:23" ht="34.5" customHeight="1">
      <c r="A75" s="200">
        <v>68</v>
      </c>
      <c r="B75" s="233">
        <v>1</v>
      </c>
      <c r="C75" s="200"/>
      <c r="D75" s="201" t="s">
        <v>154</v>
      </c>
      <c r="E75" s="202">
        <v>8999994328</v>
      </c>
      <c r="F75" s="203" t="s">
        <v>525</v>
      </c>
      <c r="G75" s="200" t="s">
        <v>170</v>
      </c>
      <c r="H75" s="204">
        <v>36825344</v>
      </c>
      <c r="I75" s="205" t="s">
        <v>194</v>
      </c>
      <c r="J75" s="206" t="s">
        <v>201</v>
      </c>
      <c r="K75" s="207">
        <v>2021000054</v>
      </c>
      <c r="L75" s="208"/>
      <c r="M75" s="208" t="s">
        <v>172</v>
      </c>
      <c r="N75" s="208"/>
      <c r="O75" s="208"/>
      <c r="P75" s="208"/>
      <c r="Q75" s="204"/>
      <c r="R75" s="208"/>
      <c r="S75" s="208"/>
      <c r="T75" s="208"/>
      <c r="U75" s="215"/>
      <c r="V75" s="190" t="s">
        <v>335</v>
      </c>
      <c r="W75" s="190"/>
    </row>
    <row r="76" spans="1:23" ht="34.5" customHeight="1">
      <c r="A76" s="200">
        <v>69</v>
      </c>
      <c r="B76" s="233">
        <v>1</v>
      </c>
      <c r="C76" s="200"/>
      <c r="D76" s="201" t="s">
        <v>250</v>
      </c>
      <c r="E76" s="202"/>
      <c r="F76" s="203" t="s">
        <v>526</v>
      </c>
      <c r="G76" s="200" t="s">
        <v>246</v>
      </c>
      <c r="H76" s="204">
        <v>38763520</v>
      </c>
      <c r="I76" s="205" t="s">
        <v>247</v>
      </c>
      <c r="J76" s="206" t="s">
        <v>248</v>
      </c>
      <c r="K76" s="207"/>
      <c r="L76" s="208"/>
      <c r="M76" s="208" t="s">
        <v>172</v>
      </c>
      <c r="N76" s="208"/>
      <c r="O76" s="208"/>
      <c r="P76" s="208"/>
      <c r="Q76" s="204"/>
      <c r="R76" s="208"/>
      <c r="S76" s="208"/>
      <c r="T76" s="208"/>
      <c r="U76" s="215"/>
      <c r="V76" s="190" t="s">
        <v>335</v>
      </c>
      <c r="W76" s="190"/>
    </row>
    <row r="77" spans="1:23" ht="34.5" customHeight="1">
      <c r="A77" s="200">
        <v>70</v>
      </c>
      <c r="B77" s="233">
        <v>3</v>
      </c>
      <c r="C77" s="200"/>
      <c r="D77" s="201" t="s">
        <v>324</v>
      </c>
      <c r="E77" s="202"/>
      <c r="F77" s="203" t="s">
        <v>527</v>
      </c>
      <c r="G77" s="200" t="s">
        <v>71</v>
      </c>
      <c r="H77" s="204">
        <v>32706720</v>
      </c>
      <c r="I77" s="205" t="s">
        <v>195</v>
      </c>
      <c r="J77" s="206" t="s">
        <v>182</v>
      </c>
      <c r="K77" s="207"/>
      <c r="L77" s="208"/>
      <c r="M77" s="208" t="s">
        <v>172</v>
      </c>
      <c r="N77" s="208"/>
      <c r="O77" s="208"/>
      <c r="P77" s="208"/>
      <c r="Q77" s="204"/>
      <c r="R77" s="208"/>
      <c r="S77" s="208"/>
      <c r="T77" s="208"/>
      <c r="U77" s="215"/>
      <c r="V77" s="190" t="s">
        <v>335</v>
      </c>
      <c r="W77" s="190"/>
    </row>
    <row r="78" spans="1:23" ht="34.5" customHeight="1">
      <c r="A78" s="200">
        <v>71</v>
      </c>
      <c r="B78" s="233">
        <v>93</v>
      </c>
      <c r="C78" s="200"/>
      <c r="D78" s="201" t="s">
        <v>453</v>
      </c>
      <c r="E78" s="202"/>
      <c r="F78" s="203" t="s">
        <v>528</v>
      </c>
      <c r="G78" s="200" t="s">
        <v>117</v>
      </c>
      <c r="H78" s="204">
        <v>60083460</v>
      </c>
      <c r="I78" s="205" t="s">
        <v>454</v>
      </c>
      <c r="J78" s="206" t="s">
        <v>455</v>
      </c>
      <c r="K78" s="207"/>
      <c r="L78" s="208"/>
      <c r="M78" s="208" t="s">
        <v>172</v>
      </c>
      <c r="N78" s="208"/>
      <c r="O78" s="208"/>
      <c r="P78" s="208"/>
      <c r="Q78" s="204"/>
      <c r="R78" s="208"/>
      <c r="S78" s="208"/>
      <c r="T78" s="208"/>
      <c r="U78" s="215"/>
      <c r="V78" s="190" t="s">
        <v>609</v>
      </c>
      <c r="W78" s="190">
        <v>6</v>
      </c>
    </row>
    <row r="79" spans="1:23" ht="34.5" customHeight="1">
      <c r="A79" s="200">
        <v>72</v>
      </c>
      <c r="B79" s="233">
        <v>1</v>
      </c>
      <c r="C79" s="200"/>
      <c r="D79" s="201" t="s">
        <v>458</v>
      </c>
      <c r="E79" s="202"/>
      <c r="F79" s="203" t="s">
        <v>529</v>
      </c>
      <c r="G79" s="200" t="s">
        <v>459</v>
      </c>
      <c r="H79" s="204">
        <v>34887384</v>
      </c>
      <c r="I79" s="205" t="s">
        <v>461</v>
      </c>
      <c r="J79" s="206" t="s">
        <v>462</v>
      </c>
      <c r="K79" s="207"/>
      <c r="L79" s="208"/>
      <c r="M79" s="208" t="s">
        <v>172</v>
      </c>
      <c r="N79" s="208"/>
      <c r="O79" s="208"/>
      <c r="P79" s="208"/>
      <c r="Q79" s="204"/>
      <c r="R79" s="208"/>
      <c r="S79" s="208"/>
      <c r="T79" s="208"/>
      <c r="U79" s="215"/>
      <c r="V79" s="190" t="s">
        <v>613</v>
      </c>
      <c r="W79" s="190">
        <v>3</v>
      </c>
    </row>
    <row r="80" spans="1:23" ht="34.5" customHeight="1">
      <c r="A80" s="200">
        <v>73</v>
      </c>
      <c r="B80" s="233">
        <v>1</v>
      </c>
      <c r="C80" s="200"/>
      <c r="D80" s="216" t="s">
        <v>313</v>
      </c>
      <c r="E80" s="202"/>
      <c r="F80" s="203" t="s">
        <v>530</v>
      </c>
      <c r="G80" s="200" t="s">
        <v>221</v>
      </c>
      <c r="H80" s="204">
        <v>19381760</v>
      </c>
      <c r="I80" s="205" t="s">
        <v>314</v>
      </c>
      <c r="J80" s="206" t="s">
        <v>315</v>
      </c>
      <c r="K80" s="207">
        <v>2021000097</v>
      </c>
      <c r="L80" s="208"/>
      <c r="M80" s="208" t="s">
        <v>172</v>
      </c>
      <c r="N80" s="208"/>
      <c r="O80" s="208"/>
      <c r="P80" s="208"/>
      <c r="Q80" s="204"/>
      <c r="R80" s="208"/>
      <c r="S80" s="208"/>
      <c r="T80" s="208"/>
      <c r="U80" s="215"/>
      <c r="V80" s="190" t="s">
        <v>335</v>
      </c>
      <c r="W80" s="190"/>
    </row>
    <row r="81" spans="1:23" ht="34.5" customHeight="1">
      <c r="A81" s="200">
        <v>74</v>
      </c>
      <c r="B81" s="233">
        <v>1</v>
      </c>
      <c r="C81" s="200"/>
      <c r="D81" s="201" t="s">
        <v>233</v>
      </c>
      <c r="E81" s="202">
        <v>8999994224</v>
      </c>
      <c r="F81" s="203" t="s">
        <v>531</v>
      </c>
      <c r="G81" s="200" t="s">
        <v>234</v>
      </c>
      <c r="H81" s="204">
        <v>35000000</v>
      </c>
      <c r="I81" s="205" t="s">
        <v>237</v>
      </c>
      <c r="J81" s="206" t="s">
        <v>236</v>
      </c>
      <c r="K81" s="207"/>
      <c r="L81" s="208"/>
      <c r="M81" s="208" t="s">
        <v>172</v>
      </c>
      <c r="N81" s="208"/>
      <c r="O81" s="208"/>
      <c r="P81" s="208"/>
      <c r="Q81" s="204"/>
      <c r="R81" s="208"/>
      <c r="S81" s="208"/>
      <c r="T81" s="208"/>
      <c r="U81" s="215"/>
      <c r="V81" s="190" t="s">
        <v>335</v>
      </c>
      <c r="W81" s="190"/>
    </row>
    <row r="82" spans="1:23" ht="34.5" customHeight="1">
      <c r="A82" s="200">
        <v>75</v>
      </c>
      <c r="B82" s="233">
        <v>4</v>
      </c>
      <c r="C82" s="200"/>
      <c r="D82" s="236" t="s">
        <v>604</v>
      </c>
      <c r="E82" s="202">
        <v>800094752</v>
      </c>
      <c r="F82" s="237" t="s">
        <v>605</v>
      </c>
      <c r="G82" s="200" t="s">
        <v>606</v>
      </c>
      <c r="H82" s="204">
        <v>23258112</v>
      </c>
      <c r="I82" s="205" t="s">
        <v>607</v>
      </c>
      <c r="J82" s="206" t="s">
        <v>608</v>
      </c>
      <c r="K82" s="207"/>
      <c r="L82" s="208"/>
      <c r="M82" s="208" t="s">
        <v>172</v>
      </c>
      <c r="N82" s="208"/>
      <c r="O82" s="208"/>
      <c r="P82" s="208"/>
      <c r="Q82" s="204"/>
      <c r="R82" s="208"/>
      <c r="S82" s="208"/>
      <c r="T82" s="208"/>
      <c r="U82" s="215"/>
      <c r="V82" s="190" t="s">
        <v>335</v>
      </c>
      <c r="W82" s="190"/>
    </row>
    <row r="83" spans="1:23" ht="34.5" customHeight="1">
      <c r="A83" s="200">
        <v>76</v>
      </c>
      <c r="B83" s="233">
        <v>6</v>
      </c>
      <c r="C83" s="200"/>
      <c r="D83" s="236" t="s">
        <v>604</v>
      </c>
      <c r="E83" s="202"/>
      <c r="F83" s="237" t="s">
        <v>924</v>
      </c>
      <c r="G83" s="200" t="s">
        <v>130</v>
      </c>
      <c r="H83" s="204">
        <v>46516224</v>
      </c>
      <c r="I83" s="205" t="s">
        <v>915</v>
      </c>
      <c r="J83" s="206" t="s">
        <v>916</v>
      </c>
      <c r="K83" s="207"/>
      <c r="L83" s="208"/>
      <c r="M83" s="208" t="s">
        <v>172</v>
      </c>
      <c r="N83" s="208"/>
      <c r="O83" s="208"/>
      <c r="P83" s="208"/>
      <c r="Q83" s="204"/>
      <c r="R83" s="208"/>
      <c r="S83" s="208"/>
      <c r="T83" s="208"/>
      <c r="U83" s="215"/>
      <c r="V83" s="190" t="s">
        <v>329</v>
      </c>
      <c r="W83" s="190">
        <v>2</v>
      </c>
    </row>
    <row r="84" spans="1:23" ht="34.5" customHeight="1">
      <c r="A84" s="200">
        <v>77</v>
      </c>
      <c r="B84" s="234">
        <v>2</v>
      </c>
      <c r="C84" s="196"/>
      <c r="D84" s="216" t="s">
        <v>210</v>
      </c>
      <c r="E84" s="217"/>
      <c r="F84" s="203" t="s">
        <v>532</v>
      </c>
      <c r="G84" s="196" t="s">
        <v>98</v>
      </c>
      <c r="H84" s="218">
        <v>88610984</v>
      </c>
      <c r="I84" s="219" t="s">
        <v>191</v>
      </c>
      <c r="J84" s="220" t="s">
        <v>182</v>
      </c>
      <c r="K84" s="221"/>
      <c r="L84" s="222"/>
      <c r="M84" s="222" t="s">
        <v>172</v>
      </c>
      <c r="N84" s="208"/>
      <c r="O84" s="208"/>
      <c r="P84" s="208"/>
      <c r="Q84" s="204"/>
      <c r="R84" s="208"/>
      <c r="S84" s="208"/>
      <c r="T84" s="208"/>
      <c r="U84" s="215"/>
      <c r="V84" s="190" t="s">
        <v>710</v>
      </c>
      <c r="W84" s="190">
        <v>16</v>
      </c>
    </row>
    <row r="85" spans="1:23" ht="34.5" customHeight="1">
      <c r="A85" s="200">
        <v>78</v>
      </c>
      <c r="B85" s="233">
        <v>45</v>
      </c>
      <c r="C85" s="200"/>
      <c r="D85" s="236" t="s">
        <v>797</v>
      </c>
      <c r="E85" s="202"/>
      <c r="F85" s="237" t="s">
        <v>798</v>
      </c>
      <c r="G85" s="200" t="s">
        <v>123</v>
      </c>
      <c r="H85" s="204">
        <v>77785463</v>
      </c>
      <c r="I85" s="205" t="s">
        <v>191</v>
      </c>
      <c r="J85" s="206" t="s">
        <v>198</v>
      </c>
      <c r="K85" s="207"/>
      <c r="L85" s="208"/>
      <c r="M85" s="208" t="s">
        <v>172</v>
      </c>
      <c r="N85" s="208"/>
      <c r="O85" s="208"/>
      <c r="P85" s="208" t="s">
        <v>594</v>
      </c>
      <c r="Q85" s="204">
        <v>38892731</v>
      </c>
      <c r="R85" s="208" t="s">
        <v>594</v>
      </c>
      <c r="S85" s="208" t="s">
        <v>626</v>
      </c>
      <c r="T85" s="208"/>
      <c r="U85" s="215"/>
      <c r="V85" s="190" t="s">
        <v>335</v>
      </c>
      <c r="W85" s="190"/>
    </row>
    <row r="86" spans="1:23" ht="34.5" customHeight="1">
      <c r="A86" s="200">
        <v>79</v>
      </c>
      <c r="B86" s="233">
        <v>1</v>
      </c>
      <c r="C86" s="200"/>
      <c r="D86" s="201" t="s">
        <v>132</v>
      </c>
      <c r="E86" s="202">
        <v>899999384</v>
      </c>
      <c r="F86" s="203" t="s">
        <v>533</v>
      </c>
      <c r="G86" s="200" t="s">
        <v>117</v>
      </c>
      <c r="H86" s="204">
        <v>36457091</v>
      </c>
      <c r="I86" s="205" t="s">
        <v>193</v>
      </c>
      <c r="J86" s="206" t="s">
        <v>254</v>
      </c>
      <c r="K86" s="207"/>
      <c r="L86" s="208"/>
      <c r="M86" s="208" t="s">
        <v>99</v>
      </c>
      <c r="N86" s="208"/>
      <c r="O86" s="208"/>
      <c r="P86" s="208"/>
      <c r="Q86" s="204"/>
      <c r="R86" s="208"/>
      <c r="S86" s="208"/>
      <c r="T86" s="208"/>
      <c r="U86" s="215"/>
      <c r="V86" s="190" t="s">
        <v>718</v>
      </c>
      <c r="W86" s="190">
        <v>13</v>
      </c>
    </row>
    <row r="87" spans="1:23" ht="34.5" customHeight="1">
      <c r="A87" s="200">
        <v>80</v>
      </c>
      <c r="B87" s="233">
        <v>1</v>
      </c>
      <c r="C87" s="200"/>
      <c r="D87" s="201" t="s">
        <v>105</v>
      </c>
      <c r="E87" s="202">
        <v>899999468</v>
      </c>
      <c r="F87" s="203" t="s">
        <v>534</v>
      </c>
      <c r="G87" s="200" t="s">
        <v>106</v>
      </c>
      <c r="H87" s="204">
        <v>56691648</v>
      </c>
      <c r="I87" s="205" t="s">
        <v>194</v>
      </c>
      <c r="J87" s="206" t="s">
        <v>255</v>
      </c>
      <c r="K87" s="207"/>
      <c r="L87" s="208"/>
      <c r="M87" s="208" t="s">
        <v>99</v>
      </c>
      <c r="N87" s="208"/>
      <c r="O87" s="208"/>
      <c r="P87" s="208"/>
      <c r="Q87" s="204"/>
      <c r="R87" s="208"/>
      <c r="S87" s="208"/>
      <c r="T87" s="208"/>
      <c r="U87" s="215"/>
      <c r="V87" s="190" t="s">
        <v>719</v>
      </c>
      <c r="W87" s="190">
        <v>5</v>
      </c>
    </row>
    <row r="88" spans="1:23" ht="34.5" customHeight="1">
      <c r="A88" s="200">
        <v>81</v>
      </c>
      <c r="B88" s="233">
        <v>1</v>
      </c>
      <c r="C88" s="200"/>
      <c r="D88" s="201" t="s">
        <v>116</v>
      </c>
      <c r="E88" s="202">
        <v>899999314</v>
      </c>
      <c r="F88" s="203" t="s">
        <v>535</v>
      </c>
      <c r="G88" s="200" t="s">
        <v>117</v>
      </c>
      <c r="H88" s="204">
        <v>46516221</v>
      </c>
      <c r="I88" s="205" t="s">
        <v>191</v>
      </c>
      <c r="J88" s="206" t="s">
        <v>256</v>
      </c>
      <c r="K88" s="207"/>
      <c r="L88" s="208"/>
      <c r="M88" s="208" t="s">
        <v>99</v>
      </c>
      <c r="N88" s="208"/>
      <c r="O88" s="208"/>
      <c r="P88" s="208"/>
      <c r="Q88" s="204"/>
      <c r="R88" s="208"/>
      <c r="S88" s="208"/>
      <c r="T88" s="208"/>
      <c r="U88" s="215"/>
      <c r="V88" s="190" t="s">
        <v>335</v>
      </c>
      <c r="W88" s="190"/>
    </row>
    <row r="89" spans="1:23" ht="34.5" customHeight="1">
      <c r="A89" s="200">
        <v>82</v>
      </c>
      <c r="B89" s="233">
        <v>1</v>
      </c>
      <c r="C89" s="200"/>
      <c r="D89" s="201" t="s">
        <v>111</v>
      </c>
      <c r="E89" s="202"/>
      <c r="F89" s="203" t="s">
        <v>112</v>
      </c>
      <c r="G89" s="200" t="s">
        <v>113</v>
      </c>
      <c r="H89" s="204">
        <v>5814528</v>
      </c>
      <c r="I89" s="205" t="s">
        <v>186</v>
      </c>
      <c r="J89" s="206" t="s">
        <v>236</v>
      </c>
      <c r="K89" s="207"/>
      <c r="L89" s="208"/>
      <c r="M89" s="208" t="s">
        <v>114</v>
      </c>
      <c r="N89" s="208"/>
      <c r="O89" s="208"/>
      <c r="P89" s="208"/>
      <c r="Q89" s="204"/>
      <c r="R89" s="208"/>
      <c r="S89" s="208"/>
      <c r="T89" s="208"/>
      <c r="U89" s="215"/>
      <c r="V89" s="190" t="s">
        <v>335</v>
      </c>
      <c r="W89" s="190"/>
    </row>
    <row r="90" spans="1:23" ht="34.5" customHeight="1">
      <c r="A90" s="200">
        <v>83</v>
      </c>
      <c r="B90" s="233" t="s">
        <v>786</v>
      </c>
      <c r="C90" s="200"/>
      <c r="D90" s="236" t="s">
        <v>111</v>
      </c>
      <c r="E90" s="202"/>
      <c r="F90" s="237" t="s">
        <v>787</v>
      </c>
      <c r="G90" s="200" t="s">
        <v>327</v>
      </c>
      <c r="H90" s="204">
        <v>5814566</v>
      </c>
      <c r="I90" s="205" t="s">
        <v>788</v>
      </c>
      <c r="J90" s="206" t="s">
        <v>245</v>
      </c>
      <c r="K90" s="207"/>
      <c r="L90" s="208"/>
      <c r="M90" s="208" t="s">
        <v>172</v>
      </c>
      <c r="N90" s="208"/>
      <c r="O90" s="208"/>
      <c r="P90" s="208"/>
      <c r="Q90" s="204"/>
      <c r="R90" s="208"/>
      <c r="S90" s="208"/>
      <c r="T90" s="208"/>
      <c r="U90" s="215"/>
      <c r="V90" s="190" t="s">
        <v>335</v>
      </c>
      <c r="W90" s="190"/>
    </row>
    <row r="91" spans="1:23" ht="34.5" customHeight="1">
      <c r="A91" s="200">
        <v>84</v>
      </c>
      <c r="B91" s="233">
        <v>5</v>
      </c>
      <c r="C91" s="200"/>
      <c r="D91" s="236" t="s">
        <v>111</v>
      </c>
      <c r="E91" s="202"/>
      <c r="F91" s="237" t="s">
        <v>787</v>
      </c>
      <c r="G91" s="200" t="s">
        <v>68</v>
      </c>
      <c r="H91" s="204">
        <v>5814408</v>
      </c>
      <c r="I91" s="205" t="s">
        <v>895</v>
      </c>
      <c r="J91" s="206" t="s">
        <v>896</v>
      </c>
      <c r="K91" s="207"/>
      <c r="L91" s="208"/>
      <c r="M91" s="208" t="s">
        <v>172</v>
      </c>
      <c r="N91" s="208"/>
      <c r="O91" s="208"/>
      <c r="P91" s="208"/>
      <c r="Q91" s="204"/>
      <c r="R91" s="208"/>
      <c r="S91" s="208"/>
      <c r="T91" s="208"/>
      <c r="U91" s="215"/>
      <c r="V91" s="190" t="s">
        <v>790</v>
      </c>
      <c r="W91" s="190">
        <v>13</v>
      </c>
    </row>
    <row r="92" spans="1:23" ht="34.5" customHeight="1">
      <c r="A92" s="200">
        <v>85</v>
      </c>
      <c r="B92" s="233">
        <v>70</v>
      </c>
      <c r="C92" s="200"/>
      <c r="D92" s="201" t="s">
        <v>381</v>
      </c>
      <c r="E92" s="202">
        <v>8999994761</v>
      </c>
      <c r="F92" s="203" t="s">
        <v>536</v>
      </c>
      <c r="G92" s="200" t="s">
        <v>382</v>
      </c>
      <c r="H92" s="204">
        <v>65457148</v>
      </c>
      <c r="I92" s="205" t="s">
        <v>383</v>
      </c>
      <c r="J92" s="206" t="s">
        <v>384</v>
      </c>
      <c r="K92" s="207"/>
      <c r="L92" s="208"/>
      <c r="M92" s="208" t="s">
        <v>172</v>
      </c>
      <c r="N92" s="208"/>
      <c r="O92" s="208"/>
      <c r="P92" s="208"/>
      <c r="Q92" s="204"/>
      <c r="R92" s="208"/>
      <c r="S92" s="208"/>
      <c r="T92" s="208"/>
      <c r="U92" s="215"/>
      <c r="V92" s="190" t="s">
        <v>796</v>
      </c>
      <c r="W92" s="190">
        <v>2</v>
      </c>
    </row>
    <row r="93" spans="1:23" ht="34.5" customHeight="1">
      <c r="A93" s="200">
        <v>86</v>
      </c>
      <c r="B93" s="233">
        <v>192</v>
      </c>
      <c r="C93" s="200"/>
      <c r="D93" s="236" t="s">
        <v>381</v>
      </c>
      <c r="E93" s="202"/>
      <c r="F93" s="237" t="s">
        <v>816</v>
      </c>
      <c r="G93" s="200" t="s">
        <v>817</v>
      </c>
      <c r="H93" s="204">
        <v>52653781</v>
      </c>
      <c r="I93" s="205" t="s">
        <v>818</v>
      </c>
      <c r="J93" s="206" t="s">
        <v>819</v>
      </c>
      <c r="K93" s="207"/>
      <c r="L93" s="208"/>
      <c r="M93" s="208" t="s">
        <v>172</v>
      </c>
      <c r="N93" s="208"/>
      <c r="O93" s="208"/>
      <c r="P93" s="208"/>
      <c r="Q93" s="204"/>
      <c r="R93" s="208"/>
      <c r="S93" s="208"/>
      <c r="T93" s="208"/>
      <c r="U93" s="215"/>
      <c r="V93" s="190" t="s">
        <v>335</v>
      </c>
      <c r="W93" s="190"/>
    </row>
    <row r="94" spans="1:23" ht="34.5" customHeight="1">
      <c r="A94" s="200">
        <v>87</v>
      </c>
      <c r="B94" s="233">
        <v>31</v>
      </c>
      <c r="C94" s="200"/>
      <c r="D94" s="201" t="s">
        <v>97</v>
      </c>
      <c r="E94" s="202">
        <v>8999994439</v>
      </c>
      <c r="F94" s="203" t="s">
        <v>537</v>
      </c>
      <c r="G94" s="200" t="s">
        <v>98</v>
      </c>
      <c r="H94" s="204">
        <v>10659968</v>
      </c>
      <c r="I94" s="205" t="s">
        <v>191</v>
      </c>
      <c r="J94" s="206" t="s">
        <v>257</v>
      </c>
      <c r="K94" s="207">
        <v>20211000081</v>
      </c>
      <c r="L94" s="208"/>
      <c r="M94" s="208" t="s">
        <v>99</v>
      </c>
      <c r="N94" s="208"/>
      <c r="O94" s="208"/>
      <c r="P94" s="208"/>
      <c r="Q94" s="204"/>
      <c r="R94" s="208"/>
      <c r="S94" s="208"/>
      <c r="T94" s="208"/>
      <c r="U94" s="215"/>
      <c r="V94" s="190" t="s">
        <v>335</v>
      </c>
      <c r="W94" s="190"/>
    </row>
    <row r="95" spans="1:23" ht="34.5" customHeight="1">
      <c r="A95" s="200">
        <v>88</v>
      </c>
      <c r="B95" s="233">
        <v>12</v>
      </c>
      <c r="C95" s="200"/>
      <c r="D95" s="201" t="s">
        <v>119</v>
      </c>
      <c r="E95" s="202"/>
      <c r="F95" s="203" t="s">
        <v>121</v>
      </c>
      <c r="G95" s="200" t="s">
        <v>98</v>
      </c>
      <c r="H95" s="204">
        <v>34887384</v>
      </c>
      <c r="I95" s="205" t="s">
        <v>195</v>
      </c>
      <c r="J95" s="206" t="s">
        <v>258</v>
      </c>
      <c r="K95" s="207"/>
      <c r="L95" s="208"/>
      <c r="M95" s="208" t="s">
        <v>99</v>
      </c>
      <c r="N95" s="208"/>
      <c r="O95" s="208"/>
      <c r="P95" s="208">
        <v>1</v>
      </c>
      <c r="Q95" s="204">
        <v>740033</v>
      </c>
      <c r="R95" s="208">
        <v>1</v>
      </c>
      <c r="S95" s="208" t="s">
        <v>1005</v>
      </c>
      <c r="T95" s="208"/>
      <c r="U95" s="215"/>
      <c r="V95" s="190" t="s">
        <v>804</v>
      </c>
      <c r="W95" s="190">
        <v>11</v>
      </c>
    </row>
    <row r="96" spans="1:23" ht="34.5" customHeight="1">
      <c r="A96" s="200">
        <v>89</v>
      </c>
      <c r="B96" s="233">
        <v>124</v>
      </c>
      <c r="C96" s="200"/>
      <c r="D96" s="236" t="s">
        <v>119</v>
      </c>
      <c r="E96" s="202"/>
      <c r="F96" s="237" t="s">
        <v>926</v>
      </c>
      <c r="G96" s="200" t="s">
        <v>123</v>
      </c>
      <c r="H96" s="204">
        <v>10659990</v>
      </c>
      <c r="I96" s="205" t="s">
        <v>927</v>
      </c>
      <c r="J96" s="206" t="s">
        <v>928</v>
      </c>
      <c r="K96" s="207"/>
      <c r="L96" s="208"/>
      <c r="M96" s="208" t="s">
        <v>172</v>
      </c>
      <c r="N96" s="208"/>
      <c r="O96" s="208"/>
      <c r="P96" s="208"/>
      <c r="Q96" s="204"/>
      <c r="R96" s="208"/>
      <c r="S96" s="208"/>
      <c r="T96" s="208"/>
      <c r="U96" s="215"/>
      <c r="V96" s="190" t="s">
        <v>807</v>
      </c>
      <c r="W96" s="190">
        <v>3</v>
      </c>
    </row>
    <row r="97" spans="1:23" ht="34.5" customHeight="1">
      <c r="A97" s="200">
        <v>90</v>
      </c>
      <c r="B97" s="233">
        <v>2</v>
      </c>
      <c r="C97" s="200"/>
      <c r="D97" s="201" t="s">
        <v>368</v>
      </c>
      <c r="E97" s="202"/>
      <c r="F97" s="203" t="s">
        <v>538</v>
      </c>
      <c r="G97" s="200" t="s">
        <v>369</v>
      </c>
      <c r="H97" s="204">
        <v>102723328</v>
      </c>
      <c r="I97" s="205" t="s">
        <v>370</v>
      </c>
      <c r="J97" s="206" t="s">
        <v>245</v>
      </c>
      <c r="K97" s="207"/>
      <c r="L97" s="208"/>
      <c r="M97" s="208" t="s">
        <v>359</v>
      </c>
      <c r="N97" s="208"/>
      <c r="O97" s="208"/>
      <c r="P97" s="208"/>
      <c r="Q97" s="204"/>
      <c r="R97" s="208"/>
      <c r="S97" s="208"/>
      <c r="T97" s="208"/>
      <c r="U97" s="215"/>
      <c r="V97" s="190" t="s">
        <v>812</v>
      </c>
      <c r="W97" s="190">
        <v>7</v>
      </c>
    </row>
    <row r="98" spans="1:23" ht="34.5" customHeight="1">
      <c r="A98" s="200">
        <v>91</v>
      </c>
      <c r="B98" s="233">
        <v>325</v>
      </c>
      <c r="C98" s="200"/>
      <c r="D98" s="201" t="s">
        <v>449</v>
      </c>
      <c r="E98" s="202"/>
      <c r="F98" s="203" t="s">
        <v>539</v>
      </c>
      <c r="G98" s="200" t="s">
        <v>117</v>
      </c>
      <c r="H98" s="204">
        <v>18897216</v>
      </c>
      <c r="I98" s="205" t="s">
        <v>322</v>
      </c>
      <c r="J98" s="206" t="s">
        <v>198</v>
      </c>
      <c r="K98" s="207"/>
      <c r="L98" s="208"/>
      <c r="M98" s="208" t="s">
        <v>172</v>
      </c>
      <c r="N98" s="208"/>
      <c r="O98" s="208"/>
      <c r="P98" s="208"/>
      <c r="Q98" s="204"/>
      <c r="R98" s="208"/>
      <c r="S98" s="208"/>
      <c r="T98" s="208"/>
      <c r="U98" s="215"/>
      <c r="V98" s="190" t="s">
        <v>815</v>
      </c>
      <c r="W98" s="190">
        <v>9</v>
      </c>
    </row>
    <row r="99" spans="1:23" ht="34.5" customHeight="1">
      <c r="A99" s="200">
        <v>92</v>
      </c>
      <c r="B99" s="233">
        <v>79</v>
      </c>
      <c r="C99" s="200"/>
      <c r="D99" s="236" t="s">
        <v>610</v>
      </c>
      <c r="E99" s="202"/>
      <c r="F99" s="237" t="s">
        <v>611</v>
      </c>
      <c r="G99" s="200" t="s">
        <v>71</v>
      </c>
      <c r="H99" s="204">
        <v>34887168</v>
      </c>
      <c r="I99" s="205" t="s">
        <v>612</v>
      </c>
      <c r="J99" s="206" t="s">
        <v>182</v>
      </c>
      <c r="K99" s="207"/>
      <c r="L99" s="208"/>
      <c r="M99" s="208" t="s">
        <v>172</v>
      </c>
      <c r="N99" s="208"/>
      <c r="O99" s="208"/>
      <c r="P99" s="208"/>
      <c r="Q99" s="204"/>
      <c r="R99" s="208"/>
      <c r="S99" s="208"/>
      <c r="T99" s="208"/>
      <c r="U99" s="215"/>
      <c r="V99" s="190" t="s">
        <v>820</v>
      </c>
      <c r="W99" s="190">
        <v>5</v>
      </c>
    </row>
    <row r="100" spans="1:23" ht="34.5" customHeight="1">
      <c r="A100" s="200">
        <v>93</v>
      </c>
      <c r="B100" s="233">
        <v>2</v>
      </c>
      <c r="C100" s="200"/>
      <c r="D100" s="236" t="s">
        <v>619</v>
      </c>
      <c r="E100" s="202"/>
      <c r="F100" s="237" t="s">
        <v>620</v>
      </c>
      <c r="G100" s="200" t="s">
        <v>92</v>
      </c>
      <c r="H100" s="204">
        <v>8947912</v>
      </c>
      <c r="I100" s="205" t="s">
        <v>358</v>
      </c>
      <c r="J100" s="206" t="s">
        <v>182</v>
      </c>
      <c r="K100" s="207"/>
      <c r="L100" s="208"/>
      <c r="M100" s="208" t="s">
        <v>172</v>
      </c>
      <c r="N100" s="208"/>
      <c r="O100" s="208"/>
      <c r="P100" s="208"/>
      <c r="Q100" s="204"/>
      <c r="R100" s="208"/>
      <c r="S100" s="208"/>
      <c r="T100" s="208"/>
      <c r="U100" s="215"/>
      <c r="V100" s="190" t="s">
        <v>878</v>
      </c>
      <c r="W100" s="190">
        <v>3</v>
      </c>
    </row>
    <row r="101" spans="1:23" ht="34.5" customHeight="1">
      <c r="A101" s="200">
        <v>94</v>
      </c>
      <c r="B101" s="181">
        <v>60</v>
      </c>
      <c r="C101" s="200"/>
      <c r="D101" s="210" t="s">
        <v>479</v>
      </c>
      <c r="E101" s="202"/>
      <c r="F101" s="203" t="s">
        <v>540</v>
      </c>
      <c r="G101" s="93" t="s">
        <v>481</v>
      </c>
      <c r="H101" s="98">
        <v>46516224</v>
      </c>
      <c r="I101" s="205" t="s">
        <v>348</v>
      </c>
      <c r="J101" s="206" t="s">
        <v>480</v>
      </c>
      <c r="K101" s="207"/>
      <c r="L101" s="208"/>
      <c r="M101" s="208"/>
      <c r="N101" s="208"/>
      <c r="O101" s="208"/>
      <c r="P101" s="208"/>
      <c r="Q101" s="204"/>
      <c r="R101" s="208"/>
      <c r="S101" s="208"/>
      <c r="T101" s="208"/>
      <c r="U101" s="215"/>
      <c r="V101" s="190" t="s">
        <v>882</v>
      </c>
      <c r="W101" s="190">
        <v>5</v>
      </c>
    </row>
    <row r="102" spans="1:23" ht="34.5" customHeight="1">
      <c r="A102" s="200">
        <v>95</v>
      </c>
      <c r="B102" s="233">
        <v>2</v>
      </c>
      <c r="C102" s="200"/>
      <c r="D102" s="201" t="s">
        <v>403</v>
      </c>
      <c r="E102" s="202"/>
      <c r="F102" s="203" t="s">
        <v>541</v>
      </c>
      <c r="G102" s="200" t="s">
        <v>407</v>
      </c>
      <c r="H102" s="204">
        <v>38763520</v>
      </c>
      <c r="I102" s="205" t="s">
        <v>408</v>
      </c>
      <c r="J102" s="206" t="s">
        <v>409</v>
      </c>
      <c r="K102" s="207"/>
      <c r="L102" s="208"/>
      <c r="M102" s="208" t="s">
        <v>172</v>
      </c>
      <c r="N102" s="208"/>
      <c r="O102" s="208"/>
      <c r="P102" s="208"/>
      <c r="Q102" s="204"/>
      <c r="R102" s="208"/>
      <c r="S102" s="208"/>
      <c r="T102" s="208"/>
      <c r="U102" s="215"/>
      <c r="V102" s="190" t="s">
        <v>335</v>
      </c>
      <c r="W102" s="190"/>
    </row>
    <row r="103" spans="1:23" ht="34.5" customHeight="1">
      <c r="A103" s="200">
        <v>96</v>
      </c>
      <c r="B103" s="233">
        <v>9</v>
      </c>
      <c r="C103" s="200"/>
      <c r="D103" s="236" t="s">
        <v>403</v>
      </c>
      <c r="E103" s="202"/>
      <c r="F103" s="237" t="s">
        <v>813</v>
      </c>
      <c r="G103" s="200" t="s">
        <v>596</v>
      </c>
      <c r="H103" s="204">
        <v>31398462</v>
      </c>
      <c r="I103" s="205" t="s">
        <v>814</v>
      </c>
      <c r="J103" s="206" t="s">
        <v>215</v>
      </c>
      <c r="K103" s="207"/>
      <c r="L103" s="208"/>
      <c r="M103" s="208" t="s">
        <v>172</v>
      </c>
      <c r="N103" s="208"/>
      <c r="O103" s="208"/>
      <c r="P103" s="208"/>
      <c r="Q103" s="204"/>
      <c r="R103" s="208"/>
      <c r="S103" s="208"/>
      <c r="T103" s="208"/>
      <c r="U103" s="215"/>
      <c r="V103" s="190" t="s">
        <v>891</v>
      </c>
      <c r="W103" s="190">
        <v>9</v>
      </c>
    </row>
    <row r="104" spans="1:23" ht="34.5" customHeight="1">
      <c r="A104" s="200">
        <v>97</v>
      </c>
      <c r="B104" s="233">
        <v>8</v>
      </c>
      <c r="C104" s="200"/>
      <c r="D104" s="201" t="s">
        <v>122</v>
      </c>
      <c r="E104" s="202">
        <v>899999281</v>
      </c>
      <c r="F104" s="203" t="s">
        <v>542</v>
      </c>
      <c r="G104" s="200" t="s">
        <v>123</v>
      </c>
      <c r="H104" s="204">
        <v>44345466</v>
      </c>
      <c r="I104" s="205" t="s">
        <v>191</v>
      </c>
      <c r="J104" s="206" t="s">
        <v>259</v>
      </c>
      <c r="K104" s="207"/>
      <c r="L104" s="208"/>
      <c r="M104" s="208" t="s">
        <v>99</v>
      </c>
      <c r="N104" s="208"/>
      <c r="O104" s="208"/>
      <c r="P104" s="208"/>
      <c r="Q104" s="204"/>
      <c r="R104" s="208"/>
      <c r="S104" s="208"/>
      <c r="T104" s="208"/>
      <c r="U104" s="215"/>
      <c r="V104" s="190" t="s">
        <v>894</v>
      </c>
      <c r="W104" s="190">
        <v>9</v>
      </c>
    </row>
    <row r="105" spans="1:23" ht="34.5" customHeight="1">
      <c r="A105" s="200">
        <v>98</v>
      </c>
      <c r="B105" s="233">
        <v>1</v>
      </c>
      <c r="C105" s="200"/>
      <c r="D105" s="201" t="s">
        <v>243</v>
      </c>
      <c r="E105" s="202">
        <v>899999388</v>
      </c>
      <c r="F105" s="203" t="s">
        <v>543</v>
      </c>
      <c r="G105" s="200" t="s">
        <v>244</v>
      </c>
      <c r="H105" s="204">
        <v>69774336</v>
      </c>
      <c r="I105" s="205" t="s">
        <v>195</v>
      </c>
      <c r="J105" s="206" t="s">
        <v>245</v>
      </c>
      <c r="K105" s="207"/>
      <c r="L105" s="208"/>
      <c r="M105" s="208" t="s">
        <v>172</v>
      </c>
      <c r="N105" s="208"/>
      <c r="O105" s="208"/>
      <c r="P105" s="208"/>
      <c r="Q105" s="204"/>
      <c r="R105" s="208"/>
      <c r="S105" s="208"/>
      <c r="T105" s="208"/>
      <c r="U105" s="215"/>
      <c r="V105" s="190" t="s">
        <v>335</v>
      </c>
      <c r="W105" s="190"/>
    </row>
    <row r="106" spans="1:23" ht="34.5" customHeight="1">
      <c r="A106" s="200">
        <v>99</v>
      </c>
      <c r="B106" s="233">
        <v>1</v>
      </c>
      <c r="C106" s="200"/>
      <c r="D106" s="201" t="s">
        <v>336</v>
      </c>
      <c r="E106" s="202">
        <v>8999994073</v>
      </c>
      <c r="F106" s="203" t="s">
        <v>544</v>
      </c>
      <c r="G106" s="200" t="s">
        <v>337</v>
      </c>
      <c r="H106" s="204">
        <v>75588864</v>
      </c>
      <c r="I106" s="205" t="s">
        <v>338</v>
      </c>
      <c r="J106" s="206" t="s">
        <v>339</v>
      </c>
      <c r="K106" s="207"/>
      <c r="L106" s="208"/>
      <c r="M106" s="208" t="s">
        <v>172</v>
      </c>
      <c r="N106" s="208"/>
      <c r="O106" s="208"/>
      <c r="P106" s="208"/>
      <c r="Q106" s="204"/>
      <c r="R106" s="208"/>
      <c r="S106" s="208"/>
      <c r="T106" s="208"/>
      <c r="U106" s="215"/>
      <c r="V106" s="190" t="s">
        <v>335</v>
      </c>
      <c r="W106" s="190"/>
    </row>
    <row r="107" spans="1:23" ht="34.5" customHeight="1">
      <c r="A107" s="200">
        <v>100</v>
      </c>
      <c r="B107" s="233">
        <v>3</v>
      </c>
      <c r="C107" s="200"/>
      <c r="D107" s="236" t="s">
        <v>592</v>
      </c>
      <c r="E107" s="202">
        <v>8906800883</v>
      </c>
      <c r="F107" s="237" t="s">
        <v>591</v>
      </c>
      <c r="G107" s="200" t="s">
        <v>92</v>
      </c>
      <c r="H107" s="204">
        <v>6783616</v>
      </c>
      <c r="I107" s="205" t="s">
        <v>593</v>
      </c>
      <c r="J107" s="206" t="s">
        <v>182</v>
      </c>
      <c r="K107" s="207"/>
      <c r="L107" s="208"/>
      <c r="M107" s="208" t="s">
        <v>172</v>
      </c>
      <c r="N107" s="208"/>
      <c r="O107" s="208"/>
      <c r="P107" s="208"/>
      <c r="Q107" s="204"/>
      <c r="R107" s="208"/>
      <c r="S107" s="208"/>
      <c r="T107" s="208"/>
      <c r="U107" s="215"/>
      <c r="V107" s="190" t="s">
        <v>902</v>
      </c>
      <c r="W107" s="190">
        <v>4</v>
      </c>
    </row>
    <row r="108" spans="1:23" ht="34.5" customHeight="1">
      <c r="A108" s="200">
        <v>101</v>
      </c>
      <c r="B108" s="233">
        <v>1</v>
      </c>
      <c r="C108" s="200"/>
      <c r="D108" s="236" t="s">
        <v>592</v>
      </c>
      <c r="E108" s="202">
        <v>890680088</v>
      </c>
      <c r="F108" s="237" t="s">
        <v>591</v>
      </c>
      <c r="G108" s="200" t="s">
        <v>92</v>
      </c>
      <c r="H108" s="204">
        <v>6783615</v>
      </c>
      <c r="I108" s="205" t="s">
        <v>617</v>
      </c>
      <c r="J108" s="206" t="s">
        <v>618</v>
      </c>
      <c r="K108" s="207"/>
      <c r="L108" s="208"/>
      <c r="M108" s="208" t="s">
        <v>172</v>
      </c>
      <c r="N108" s="208"/>
      <c r="O108" s="208"/>
      <c r="P108" s="208"/>
      <c r="Q108" s="204"/>
      <c r="R108" s="208"/>
      <c r="S108" s="208"/>
      <c r="T108" s="208"/>
      <c r="U108" s="215"/>
      <c r="V108" s="190" t="s">
        <v>905</v>
      </c>
      <c r="W108" s="190">
        <v>2</v>
      </c>
    </row>
    <row r="109" spans="1:23" ht="34.5" customHeight="1">
      <c r="A109" s="200">
        <v>102</v>
      </c>
      <c r="B109" s="233">
        <v>51</v>
      </c>
      <c r="C109" s="200"/>
      <c r="D109" s="236" t="s">
        <v>792</v>
      </c>
      <c r="E109" s="202"/>
      <c r="F109" s="237" t="s">
        <v>793</v>
      </c>
      <c r="G109" s="200" t="s">
        <v>794</v>
      </c>
      <c r="H109" s="204">
        <v>23516535</v>
      </c>
      <c r="I109" s="205" t="s">
        <v>795</v>
      </c>
      <c r="J109" s="206" t="s">
        <v>182</v>
      </c>
      <c r="K109" s="207"/>
      <c r="L109" s="208"/>
      <c r="M109" s="208" t="s">
        <v>172</v>
      </c>
      <c r="N109" s="208"/>
      <c r="O109" s="208"/>
      <c r="P109" s="208"/>
      <c r="Q109" s="204"/>
      <c r="R109" s="208"/>
      <c r="S109" s="208"/>
      <c r="T109" s="208"/>
      <c r="U109" s="215"/>
      <c r="V109" s="190" t="s">
        <v>908</v>
      </c>
      <c r="W109" s="190">
        <v>5</v>
      </c>
    </row>
    <row r="110" spans="1:23" ht="34.5" customHeight="1">
      <c r="A110" s="200">
        <v>103</v>
      </c>
      <c r="B110" s="233">
        <v>3</v>
      </c>
      <c r="C110" s="200"/>
      <c r="D110" s="236" t="s">
        <v>799</v>
      </c>
      <c r="E110" s="202"/>
      <c r="F110" s="237" t="s">
        <v>800</v>
      </c>
      <c r="G110" s="200" t="s">
        <v>117</v>
      </c>
      <c r="H110" s="204">
        <v>13567232</v>
      </c>
      <c r="I110" s="205">
        <v>44464</v>
      </c>
      <c r="J110" s="206">
        <v>44828</v>
      </c>
      <c r="K110" s="207"/>
      <c r="L110" s="208"/>
      <c r="M110" s="208" t="s">
        <v>172</v>
      </c>
      <c r="N110" s="208"/>
      <c r="O110" s="208"/>
      <c r="P110" s="208"/>
      <c r="Q110" s="204"/>
      <c r="R110" s="208"/>
      <c r="S110" s="208"/>
      <c r="T110" s="208"/>
      <c r="U110" s="215"/>
      <c r="V110" s="190" t="s">
        <v>912</v>
      </c>
      <c r="W110" s="190">
        <v>12</v>
      </c>
    </row>
    <row r="111" spans="1:23" ht="34.5" customHeight="1">
      <c r="A111" s="200">
        <v>104</v>
      </c>
      <c r="B111" s="233">
        <v>17</v>
      </c>
      <c r="C111" s="200"/>
      <c r="D111" s="201" t="s">
        <v>153</v>
      </c>
      <c r="E111" s="202">
        <v>899999445</v>
      </c>
      <c r="F111" s="203" t="s">
        <v>545</v>
      </c>
      <c r="G111" s="200" t="s">
        <v>71</v>
      </c>
      <c r="H111" s="204">
        <v>69774336</v>
      </c>
      <c r="I111" s="205" t="s">
        <v>181</v>
      </c>
      <c r="J111" s="206" t="s">
        <v>182</v>
      </c>
      <c r="K111" s="207"/>
      <c r="L111" s="208"/>
      <c r="M111" s="208" t="s">
        <v>178</v>
      </c>
      <c r="N111" s="208"/>
      <c r="O111" s="208"/>
      <c r="P111" s="208"/>
      <c r="Q111" s="204"/>
      <c r="R111" s="208"/>
      <c r="S111" s="208"/>
      <c r="T111" s="208"/>
      <c r="U111" s="215"/>
      <c r="V111" s="190" t="s">
        <v>335</v>
      </c>
      <c r="W111" s="190"/>
    </row>
    <row r="112" spans="1:23" ht="34.5" customHeight="1">
      <c r="A112" s="200">
        <v>105</v>
      </c>
      <c r="B112" s="233">
        <v>4</v>
      </c>
      <c r="C112" s="200"/>
      <c r="D112" s="236" t="s">
        <v>153</v>
      </c>
      <c r="E112" s="202"/>
      <c r="F112" s="237" t="s">
        <v>892</v>
      </c>
      <c r="G112" s="200" t="s">
        <v>893</v>
      </c>
      <c r="H112" s="204">
        <v>104661504</v>
      </c>
      <c r="I112" s="205" t="s">
        <v>566</v>
      </c>
      <c r="J112" s="206" t="s">
        <v>182</v>
      </c>
      <c r="K112" s="207"/>
      <c r="L112" s="208"/>
      <c r="M112" s="208" t="s">
        <v>172</v>
      </c>
      <c r="N112" s="208"/>
      <c r="O112" s="208"/>
      <c r="P112" s="208"/>
      <c r="Q112" s="204"/>
      <c r="R112" s="208"/>
      <c r="S112" s="208"/>
      <c r="T112" s="208"/>
      <c r="U112" s="215"/>
      <c r="V112" s="190" t="s">
        <v>919</v>
      </c>
      <c r="W112" s="190">
        <v>7</v>
      </c>
    </row>
    <row r="113" spans="1:23" ht="34.5" customHeight="1">
      <c r="A113" s="200">
        <v>106</v>
      </c>
      <c r="B113" s="233"/>
      <c r="C113" s="200"/>
      <c r="D113" s="201" t="s">
        <v>155</v>
      </c>
      <c r="E113" s="202">
        <v>8999993122</v>
      </c>
      <c r="F113" s="203" t="s">
        <v>546</v>
      </c>
      <c r="G113" s="200" t="s">
        <v>173</v>
      </c>
      <c r="H113" s="204">
        <v>70224225</v>
      </c>
      <c r="I113" s="205"/>
      <c r="J113" s="206" t="s">
        <v>200</v>
      </c>
      <c r="K113" s="207"/>
      <c r="L113" s="208"/>
      <c r="M113" s="208" t="s">
        <v>174</v>
      </c>
      <c r="N113" s="208"/>
      <c r="O113" s="208"/>
      <c r="P113" s="208"/>
      <c r="Q113" s="204"/>
      <c r="R113" s="208"/>
      <c r="S113" s="208"/>
      <c r="T113" s="208"/>
      <c r="U113" s="215"/>
      <c r="V113" s="190" t="s">
        <v>923</v>
      </c>
      <c r="W113" s="190">
        <v>7</v>
      </c>
    </row>
    <row r="114" spans="1:23" ht="34.5" customHeight="1">
      <c r="A114" s="200">
        <v>107</v>
      </c>
      <c r="B114" s="233">
        <v>5</v>
      </c>
      <c r="C114" s="200"/>
      <c r="D114" s="236" t="s">
        <v>155</v>
      </c>
      <c r="E114" s="202"/>
      <c r="F114" s="237" t="s">
        <v>782</v>
      </c>
      <c r="G114" s="200" t="s">
        <v>783</v>
      </c>
      <c r="H114" s="204">
        <v>29072640</v>
      </c>
      <c r="I114" s="205" t="s">
        <v>784</v>
      </c>
      <c r="J114" s="206" t="s">
        <v>785</v>
      </c>
      <c r="K114" s="207"/>
      <c r="L114" s="208"/>
      <c r="M114" s="208" t="s">
        <v>172</v>
      </c>
      <c r="N114" s="208"/>
      <c r="O114" s="208"/>
      <c r="P114" s="208"/>
      <c r="Q114" s="204"/>
      <c r="R114" s="208"/>
      <c r="S114" s="208"/>
      <c r="T114" s="208"/>
      <c r="U114" s="215"/>
      <c r="V114" s="190" t="s">
        <v>925</v>
      </c>
      <c r="W114" s="190">
        <v>6</v>
      </c>
    </row>
    <row r="115" spans="1:23" ht="34.5" customHeight="1">
      <c r="A115" s="200">
        <v>108</v>
      </c>
      <c r="B115" s="233">
        <v>1</v>
      </c>
      <c r="C115" s="200"/>
      <c r="D115" s="201" t="s">
        <v>405</v>
      </c>
      <c r="E115" s="202"/>
      <c r="F115" s="203" t="s">
        <v>547</v>
      </c>
      <c r="G115" s="200" t="s">
        <v>389</v>
      </c>
      <c r="H115" s="204">
        <v>115999834</v>
      </c>
      <c r="I115" s="205" t="s">
        <v>391</v>
      </c>
      <c r="J115" s="206" t="s">
        <v>198</v>
      </c>
      <c r="K115" s="207"/>
      <c r="L115" s="208"/>
      <c r="M115" s="208" t="s">
        <v>172</v>
      </c>
      <c r="N115" s="208"/>
      <c r="O115" s="208"/>
      <c r="P115" s="208"/>
      <c r="Q115" s="204"/>
      <c r="R115" s="208"/>
      <c r="S115" s="208"/>
      <c r="T115" s="208"/>
      <c r="U115" s="215"/>
      <c r="V115" s="190" t="s">
        <v>335</v>
      </c>
      <c r="W115" s="190"/>
    </row>
    <row r="116" spans="1:23" ht="34.5" customHeight="1">
      <c r="A116" s="200">
        <v>109</v>
      </c>
      <c r="B116" s="233">
        <v>94</v>
      </c>
      <c r="C116" s="200"/>
      <c r="D116" s="201" t="s">
        <v>450</v>
      </c>
      <c r="E116" s="202"/>
      <c r="F116" s="203" t="s">
        <v>548</v>
      </c>
      <c r="G116" s="200" t="s">
        <v>451</v>
      </c>
      <c r="H116" s="204">
        <v>21578359</v>
      </c>
      <c r="I116" s="205" t="s">
        <v>452</v>
      </c>
      <c r="J116" s="206" t="s">
        <v>182</v>
      </c>
      <c r="K116" s="207"/>
      <c r="L116" s="208"/>
      <c r="M116" s="208" t="s">
        <v>172</v>
      </c>
      <c r="N116" s="208"/>
      <c r="O116" s="208"/>
      <c r="P116" s="208"/>
      <c r="Q116" s="204"/>
      <c r="R116" s="208"/>
      <c r="S116" s="208"/>
      <c r="T116" s="208"/>
      <c r="U116" s="215"/>
      <c r="V116" s="190" t="s">
        <v>930</v>
      </c>
      <c r="W116" s="190">
        <v>11</v>
      </c>
    </row>
    <row r="117" spans="1:23" ht="34.5" customHeight="1">
      <c r="A117" s="200">
        <v>110</v>
      </c>
      <c r="B117" s="233">
        <v>331</v>
      </c>
      <c r="C117" s="200"/>
      <c r="D117" s="236" t="s">
        <v>450</v>
      </c>
      <c r="E117" s="202"/>
      <c r="F117" s="237" t="s">
        <v>933</v>
      </c>
      <c r="G117" s="200" t="s">
        <v>117</v>
      </c>
      <c r="H117" s="204">
        <v>11629056</v>
      </c>
      <c r="I117" s="205" t="s">
        <v>934</v>
      </c>
      <c r="J117" s="206" t="s">
        <v>935</v>
      </c>
      <c r="K117" s="207"/>
      <c r="L117" s="208"/>
      <c r="M117" s="208" t="s">
        <v>172</v>
      </c>
      <c r="N117" s="208"/>
      <c r="O117" s="208"/>
      <c r="P117" s="208"/>
      <c r="Q117" s="204"/>
      <c r="R117" s="208"/>
      <c r="S117" s="208"/>
      <c r="T117" s="208"/>
      <c r="U117" s="215"/>
      <c r="V117" s="190" t="s">
        <v>335</v>
      </c>
      <c r="W117" s="190"/>
    </row>
    <row r="118" spans="1:23" ht="34.5" customHeight="1">
      <c r="A118" s="200">
        <v>111</v>
      </c>
      <c r="B118" s="233">
        <v>1</v>
      </c>
      <c r="C118" s="200"/>
      <c r="D118" s="257" t="s">
        <v>561</v>
      </c>
      <c r="E118" s="202"/>
      <c r="F118" s="258" t="s">
        <v>562</v>
      </c>
      <c r="G118" s="200" t="s">
        <v>117</v>
      </c>
      <c r="H118" s="204">
        <v>46516224</v>
      </c>
      <c r="I118" s="208" t="s">
        <v>565</v>
      </c>
      <c r="J118" s="213" t="s">
        <v>566</v>
      </c>
      <c r="K118" s="207"/>
      <c r="L118" s="208"/>
      <c r="M118" s="208" t="s">
        <v>172</v>
      </c>
      <c r="N118" s="208"/>
      <c r="O118" s="208"/>
      <c r="P118" s="208"/>
      <c r="Q118" s="204"/>
      <c r="R118" s="208"/>
      <c r="S118" s="208"/>
      <c r="T118" s="208"/>
      <c r="U118" s="215"/>
      <c r="V118" s="190" t="s">
        <v>938</v>
      </c>
      <c r="W118" s="190">
        <v>4</v>
      </c>
    </row>
    <row r="119" spans="1:23" ht="34.5" customHeight="1">
      <c r="A119" s="200">
        <v>112</v>
      </c>
      <c r="B119" s="233"/>
      <c r="C119" s="200"/>
      <c r="D119" s="236" t="s">
        <v>875</v>
      </c>
      <c r="E119" s="202"/>
      <c r="F119" s="237" t="s">
        <v>876</v>
      </c>
      <c r="G119" s="200" t="s">
        <v>877</v>
      </c>
      <c r="H119" s="204">
        <v>59962320</v>
      </c>
      <c r="I119" s="205"/>
      <c r="J119" s="206"/>
      <c r="K119" s="207"/>
      <c r="L119" s="208"/>
      <c r="M119" s="208" t="s">
        <v>172</v>
      </c>
      <c r="N119" s="208"/>
      <c r="O119" s="208"/>
      <c r="P119" s="208"/>
      <c r="Q119" s="204"/>
      <c r="R119" s="208"/>
      <c r="S119" s="208"/>
      <c r="T119" s="208"/>
      <c r="U119" s="215"/>
      <c r="V119" s="190" t="s">
        <v>335</v>
      </c>
      <c r="W119" s="190"/>
    </row>
    <row r="120" spans="1:23" ht="34.5" customHeight="1">
      <c r="A120" s="238">
        <v>113</v>
      </c>
      <c r="B120" s="233">
        <v>13</v>
      </c>
      <c r="C120" s="200"/>
      <c r="D120" s="236" t="s">
        <v>368</v>
      </c>
      <c r="E120" s="202"/>
      <c r="F120" s="237" t="s">
        <v>995</v>
      </c>
      <c r="G120" s="200" t="s">
        <v>564</v>
      </c>
      <c r="H120" s="204">
        <v>84213743</v>
      </c>
      <c r="I120" s="205" t="s">
        <v>915</v>
      </c>
      <c r="J120" s="206" t="s">
        <v>996</v>
      </c>
      <c r="K120" s="207"/>
      <c r="L120" s="208"/>
      <c r="M120" s="208" t="s">
        <v>172</v>
      </c>
      <c r="N120" s="208"/>
      <c r="O120" s="208"/>
      <c r="P120" s="208" t="s">
        <v>594</v>
      </c>
      <c r="Q120" s="204">
        <v>1292117</v>
      </c>
      <c r="R120" s="208"/>
      <c r="S120" s="208"/>
      <c r="T120" s="208"/>
      <c r="U120" s="215"/>
      <c r="V120" s="190" t="s">
        <v>335</v>
      </c>
      <c r="W120" s="190"/>
    </row>
    <row r="121" spans="1:23" ht="34.5" customHeight="1">
      <c r="A121" s="238">
        <v>114</v>
      </c>
      <c r="B121" s="233">
        <v>130</v>
      </c>
      <c r="C121" s="200"/>
      <c r="D121" s="236" t="s">
        <v>100</v>
      </c>
      <c r="E121" s="202"/>
      <c r="F121" s="237" t="s">
        <v>997</v>
      </c>
      <c r="G121" s="200" t="s">
        <v>998</v>
      </c>
      <c r="H121" s="204">
        <v>58145280</v>
      </c>
      <c r="I121" s="205" t="s">
        <v>915</v>
      </c>
      <c r="J121" s="205" t="s">
        <v>935</v>
      </c>
      <c r="K121" s="207"/>
      <c r="L121" s="208"/>
      <c r="M121" s="208" t="s">
        <v>172</v>
      </c>
      <c r="N121" s="208"/>
      <c r="O121" s="208"/>
      <c r="P121" s="208"/>
      <c r="Q121" s="204"/>
      <c r="R121" s="208"/>
      <c r="S121" s="208"/>
      <c r="T121" s="208"/>
      <c r="U121" s="215"/>
      <c r="V121" s="190" t="s">
        <v>999</v>
      </c>
      <c r="W121" s="190">
        <v>5</v>
      </c>
    </row>
    <row r="122" spans="1:23" ht="34.5" customHeight="1">
      <c r="A122" s="238">
        <v>115</v>
      </c>
      <c r="B122" s="233">
        <v>207</v>
      </c>
      <c r="C122" s="200"/>
      <c r="D122" s="236" t="s">
        <v>317</v>
      </c>
      <c r="E122" s="202"/>
      <c r="F122" s="237" t="s">
        <v>1000</v>
      </c>
      <c r="G122" s="200" t="s">
        <v>1001</v>
      </c>
      <c r="H122" s="204">
        <v>310713840</v>
      </c>
      <c r="I122" s="205" t="s">
        <v>915</v>
      </c>
      <c r="J122" s="206" t="s">
        <v>1002</v>
      </c>
      <c r="K122" s="207"/>
      <c r="L122" s="208"/>
      <c r="M122" s="208" t="s">
        <v>172</v>
      </c>
      <c r="N122" s="208"/>
      <c r="O122" s="208"/>
      <c r="P122" s="208"/>
      <c r="Q122" s="204"/>
      <c r="R122" s="208"/>
      <c r="S122" s="208"/>
      <c r="T122" s="208"/>
      <c r="U122" s="215"/>
      <c r="V122" s="190" t="s">
        <v>335</v>
      </c>
      <c r="W122" s="190"/>
    </row>
    <row r="123" spans="1:23" ht="34.5" customHeight="1">
      <c r="A123" s="238">
        <v>116</v>
      </c>
      <c r="B123" s="233">
        <v>5</v>
      </c>
      <c r="C123" s="200"/>
      <c r="D123" s="236" t="s">
        <v>230</v>
      </c>
      <c r="E123" s="202"/>
      <c r="F123" s="237" t="s">
        <v>1003</v>
      </c>
      <c r="G123" s="200" t="s">
        <v>68</v>
      </c>
      <c r="H123" s="204">
        <v>33918080</v>
      </c>
      <c r="I123" s="205" t="s">
        <v>915</v>
      </c>
      <c r="J123" s="206" t="s">
        <v>1004</v>
      </c>
      <c r="K123" s="207"/>
      <c r="L123" s="208"/>
      <c r="M123" s="208" t="s">
        <v>172</v>
      </c>
      <c r="N123" s="208"/>
      <c r="O123" s="208"/>
      <c r="P123" s="208"/>
      <c r="Q123" s="204"/>
      <c r="R123" s="208"/>
      <c r="S123" s="208"/>
      <c r="T123" s="208"/>
      <c r="U123" s="215"/>
      <c r="V123" s="190" t="s">
        <v>335</v>
      </c>
      <c r="W123" s="190"/>
    </row>
    <row r="124" spans="1:23" ht="34.5" customHeight="1">
      <c r="A124" s="238"/>
      <c r="B124" s="233"/>
      <c r="C124" s="200"/>
      <c r="D124" s="236"/>
      <c r="E124" s="202"/>
      <c r="F124" s="237"/>
      <c r="G124" s="200"/>
      <c r="H124" s="204"/>
      <c r="I124" s="205"/>
      <c r="J124" s="206"/>
      <c r="K124" s="207"/>
      <c r="L124" s="208"/>
      <c r="M124" s="208" t="s">
        <v>172</v>
      </c>
      <c r="N124" s="208"/>
      <c r="O124" s="208"/>
      <c r="P124" s="208"/>
      <c r="Q124" s="204"/>
      <c r="R124" s="208"/>
      <c r="S124" s="208"/>
      <c r="T124" s="208"/>
      <c r="U124" s="215"/>
      <c r="V124" s="190"/>
      <c r="W124" s="190"/>
    </row>
    <row r="125" spans="1:23" ht="34.5" customHeight="1">
      <c r="A125" s="238"/>
      <c r="B125" s="233"/>
      <c r="C125" s="200"/>
      <c r="D125" s="236"/>
      <c r="E125" s="202"/>
      <c r="F125" s="237"/>
      <c r="G125" s="200"/>
      <c r="H125" s="204"/>
      <c r="I125" s="205"/>
      <c r="J125" s="206"/>
      <c r="K125" s="207"/>
      <c r="L125" s="208"/>
      <c r="M125" s="208" t="s">
        <v>172</v>
      </c>
      <c r="N125" s="208"/>
      <c r="O125" s="208"/>
      <c r="P125" s="208"/>
      <c r="Q125" s="204"/>
      <c r="R125" s="208"/>
      <c r="S125" s="208"/>
      <c r="T125" s="208"/>
      <c r="U125" s="215"/>
      <c r="V125" s="190"/>
      <c r="W125" s="190"/>
    </row>
    <row r="126" spans="1:23" ht="34.5" customHeight="1">
      <c r="A126" s="238"/>
      <c r="B126" s="233"/>
      <c r="C126" s="200"/>
      <c r="D126" s="236"/>
      <c r="E126" s="202"/>
      <c r="F126" s="237"/>
      <c r="G126" s="200"/>
      <c r="H126" s="204"/>
      <c r="I126" s="205"/>
      <c r="J126" s="206"/>
      <c r="K126" s="207"/>
      <c r="L126" s="208"/>
      <c r="M126" s="208" t="s">
        <v>172</v>
      </c>
      <c r="N126" s="208"/>
      <c r="O126" s="208"/>
      <c r="P126" s="208"/>
      <c r="Q126" s="204"/>
      <c r="R126" s="208"/>
      <c r="S126" s="208"/>
      <c r="T126" s="208"/>
      <c r="U126" s="215"/>
      <c r="V126" s="190"/>
      <c r="W126" s="190"/>
    </row>
    <row r="127" spans="1:23" ht="34.5" customHeight="1">
      <c r="A127" s="238"/>
      <c r="B127" s="233"/>
      <c r="C127" s="200"/>
      <c r="D127" s="236"/>
      <c r="E127" s="202"/>
      <c r="F127" s="237"/>
      <c r="G127" s="200"/>
      <c r="H127" s="204"/>
      <c r="I127" s="205"/>
      <c r="J127" s="206"/>
      <c r="K127" s="207"/>
      <c r="L127" s="208"/>
      <c r="M127" s="208" t="s">
        <v>172</v>
      </c>
      <c r="N127" s="208"/>
      <c r="O127" s="208"/>
      <c r="P127" s="208"/>
      <c r="Q127" s="204"/>
      <c r="R127" s="208"/>
      <c r="S127" s="208"/>
      <c r="T127" s="208"/>
      <c r="U127" s="215"/>
      <c r="V127" s="190"/>
      <c r="W127" s="190"/>
    </row>
    <row r="128" spans="1:23" ht="34.5" customHeight="1">
      <c r="A128" s="238"/>
      <c r="B128" s="233"/>
      <c r="C128" s="200"/>
      <c r="D128" s="236"/>
      <c r="E128" s="202"/>
      <c r="F128" s="237"/>
      <c r="G128" s="200"/>
      <c r="H128" s="204"/>
      <c r="I128" s="205"/>
      <c r="J128" s="206"/>
      <c r="K128" s="207"/>
      <c r="L128" s="208"/>
      <c r="M128" s="208" t="s">
        <v>172</v>
      </c>
      <c r="N128" s="208"/>
      <c r="O128" s="208"/>
      <c r="P128" s="208"/>
      <c r="Q128" s="204"/>
      <c r="R128" s="208"/>
      <c r="S128" s="208"/>
      <c r="T128" s="208"/>
      <c r="U128" s="215"/>
      <c r="V128" s="190"/>
      <c r="W128" s="190"/>
    </row>
    <row r="129" spans="1:23" ht="34.5" customHeight="1">
      <c r="A129" s="238"/>
      <c r="B129" s="233"/>
      <c r="C129" s="200"/>
      <c r="D129" s="236"/>
      <c r="E129" s="202"/>
      <c r="F129" s="237"/>
      <c r="G129" s="200"/>
      <c r="H129" s="204"/>
      <c r="I129" s="205"/>
      <c r="J129" s="206"/>
      <c r="K129" s="207"/>
      <c r="L129" s="208"/>
      <c r="M129" s="208" t="s">
        <v>172</v>
      </c>
      <c r="N129" s="208"/>
      <c r="O129" s="208"/>
      <c r="P129" s="208"/>
      <c r="Q129" s="204"/>
      <c r="R129" s="208"/>
      <c r="S129" s="208"/>
      <c r="T129" s="208"/>
      <c r="U129" s="215"/>
      <c r="V129" s="190"/>
      <c r="W129" s="190"/>
    </row>
    <row r="130" spans="1:23" ht="34.5" customHeight="1">
      <c r="A130" s="238"/>
      <c r="B130" s="233"/>
      <c r="C130" s="200"/>
      <c r="D130" s="236"/>
      <c r="E130" s="202"/>
      <c r="F130" s="237"/>
      <c r="G130" s="200"/>
      <c r="H130" s="204"/>
      <c r="I130" s="205"/>
      <c r="J130" s="206"/>
      <c r="K130" s="207"/>
      <c r="L130" s="208"/>
      <c r="M130" s="208" t="s">
        <v>172</v>
      </c>
      <c r="N130" s="208"/>
      <c r="O130" s="208"/>
      <c r="P130" s="208"/>
      <c r="Q130" s="204"/>
      <c r="R130" s="208"/>
      <c r="S130" s="208"/>
      <c r="T130" s="208"/>
      <c r="U130" s="215"/>
      <c r="V130" s="190"/>
      <c r="W130" s="190"/>
    </row>
    <row r="131" spans="1:23" ht="34.5" customHeight="1">
      <c r="A131" s="238"/>
      <c r="B131" s="233"/>
      <c r="C131" s="200"/>
      <c r="D131" s="236"/>
      <c r="E131" s="202"/>
      <c r="F131" s="237"/>
      <c r="G131" s="200"/>
      <c r="H131" s="204"/>
      <c r="I131" s="205"/>
      <c r="J131" s="206"/>
      <c r="K131" s="207"/>
      <c r="L131" s="208"/>
      <c r="M131" s="208" t="s">
        <v>172</v>
      </c>
      <c r="N131" s="208"/>
      <c r="O131" s="208"/>
      <c r="P131" s="208"/>
      <c r="Q131" s="204"/>
      <c r="R131" s="208"/>
      <c r="S131" s="208"/>
      <c r="T131" s="208"/>
      <c r="U131" s="215"/>
      <c r="V131" s="190"/>
      <c r="W131" s="190"/>
    </row>
    <row r="132" spans="1:23" ht="34.5" customHeight="1">
      <c r="A132" s="238"/>
      <c r="B132" s="233"/>
      <c r="C132" s="200"/>
      <c r="D132" s="236"/>
      <c r="E132" s="202"/>
      <c r="F132" s="237"/>
      <c r="G132" s="200"/>
      <c r="H132" s="204"/>
      <c r="I132" s="205"/>
      <c r="J132" s="206"/>
      <c r="K132" s="207"/>
      <c r="L132" s="208"/>
      <c r="M132" s="208" t="s">
        <v>172</v>
      </c>
      <c r="N132" s="208"/>
      <c r="O132" s="208"/>
      <c r="P132" s="208"/>
      <c r="Q132" s="204"/>
      <c r="R132" s="208"/>
      <c r="S132" s="208"/>
      <c r="T132" s="208"/>
      <c r="U132" s="215"/>
      <c r="V132" s="190"/>
      <c r="W132" s="190"/>
    </row>
    <row r="133" spans="1:23" ht="34.5" customHeight="1">
      <c r="A133" s="238"/>
      <c r="B133" s="233"/>
      <c r="C133" s="200"/>
      <c r="D133" s="236"/>
      <c r="E133" s="202"/>
      <c r="F133" s="237"/>
      <c r="G133" s="200"/>
      <c r="H133" s="204"/>
      <c r="I133" s="205"/>
      <c r="J133" s="206"/>
      <c r="K133" s="207"/>
      <c r="L133" s="208"/>
      <c r="M133" s="208" t="s">
        <v>172</v>
      </c>
      <c r="N133" s="208"/>
      <c r="O133" s="208"/>
      <c r="P133" s="208"/>
      <c r="Q133" s="204"/>
      <c r="R133" s="208"/>
      <c r="S133" s="208"/>
      <c r="T133" s="208"/>
      <c r="U133" s="215"/>
      <c r="V133" s="190"/>
      <c r="W133" s="190"/>
    </row>
    <row r="134" spans="1:23" ht="34.5" customHeight="1">
      <c r="A134" s="238"/>
      <c r="B134" s="233"/>
      <c r="C134" s="200"/>
      <c r="D134" s="236"/>
      <c r="E134" s="202"/>
      <c r="F134" s="237"/>
      <c r="G134" s="200"/>
      <c r="H134" s="204"/>
      <c r="I134" s="205"/>
      <c r="J134" s="206"/>
      <c r="K134" s="207"/>
      <c r="L134" s="208"/>
      <c r="M134" s="208" t="s">
        <v>172</v>
      </c>
      <c r="N134" s="208"/>
      <c r="O134" s="208"/>
      <c r="P134" s="208"/>
      <c r="Q134" s="204"/>
      <c r="R134" s="208"/>
      <c r="S134" s="208"/>
      <c r="T134" s="208"/>
      <c r="U134" s="215"/>
      <c r="V134" s="190"/>
      <c r="W134" s="190"/>
    </row>
    <row r="135" spans="1:23" ht="34.5" customHeight="1">
      <c r="A135" s="238"/>
      <c r="B135" s="233"/>
      <c r="C135" s="200"/>
      <c r="D135" s="236"/>
      <c r="E135" s="202"/>
      <c r="F135" s="237"/>
      <c r="G135" s="200"/>
      <c r="H135" s="204"/>
      <c r="I135" s="205"/>
      <c r="J135" s="206"/>
      <c r="K135" s="207"/>
      <c r="L135" s="208"/>
      <c r="M135" s="208" t="s">
        <v>172</v>
      </c>
      <c r="N135" s="208"/>
      <c r="O135" s="208"/>
      <c r="P135" s="208"/>
      <c r="Q135" s="204"/>
      <c r="R135" s="208"/>
      <c r="S135" s="208"/>
      <c r="T135" s="208"/>
      <c r="U135" s="215"/>
      <c r="V135" s="190"/>
      <c r="W135" s="190"/>
    </row>
    <row r="136" spans="1:23" ht="34.5" customHeight="1">
      <c r="A136" s="238"/>
      <c r="B136" s="233"/>
      <c r="C136" s="200"/>
      <c r="D136" s="236"/>
      <c r="E136" s="202"/>
      <c r="F136" s="237"/>
      <c r="G136" s="200"/>
      <c r="H136" s="204"/>
      <c r="I136" s="205"/>
      <c r="J136" s="206"/>
      <c r="K136" s="207"/>
      <c r="L136" s="208"/>
      <c r="M136" s="208"/>
      <c r="N136" s="208"/>
      <c r="O136" s="208"/>
      <c r="P136" s="208"/>
      <c r="Q136" s="204"/>
      <c r="R136" s="208"/>
      <c r="S136" s="208"/>
      <c r="T136" s="208"/>
      <c r="U136" s="215"/>
      <c r="V136" s="190"/>
      <c r="W136" s="190"/>
    </row>
    <row r="137" spans="1:23" ht="34.5" customHeight="1">
      <c r="A137" s="238"/>
      <c r="B137" s="233"/>
      <c r="C137" s="200"/>
      <c r="D137" s="236"/>
      <c r="E137" s="202"/>
      <c r="F137" s="237"/>
      <c r="G137" s="200"/>
      <c r="H137" s="204"/>
      <c r="I137" s="205"/>
      <c r="J137" s="206"/>
      <c r="K137" s="207"/>
      <c r="L137" s="208"/>
      <c r="M137" s="208"/>
      <c r="N137" s="208"/>
      <c r="O137" s="208"/>
      <c r="P137" s="208"/>
      <c r="Q137" s="204"/>
      <c r="R137" s="208"/>
      <c r="S137" s="208"/>
      <c r="T137" s="208"/>
      <c r="U137" s="215"/>
      <c r="V137" s="190"/>
      <c r="W137" s="190"/>
    </row>
    <row r="138" spans="1:23" ht="34.5" customHeight="1">
      <c r="A138" s="238"/>
      <c r="B138" s="233"/>
      <c r="C138" s="200"/>
      <c r="D138" s="236"/>
      <c r="E138" s="202"/>
      <c r="F138" s="237"/>
      <c r="G138" s="200"/>
      <c r="H138" s="204"/>
      <c r="I138" s="205"/>
      <c r="J138" s="206"/>
      <c r="K138" s="207"/>
      <c r="L138" s="208"/>
      <c r="M138" s="208"/>
      <c r="N138" s="208"/>
      <c r="O138" s="208"/>
      <c r="P138" s="208"/>
      <c r="Q138" s="204"/>
      <c r="R138" s="208"/>
      <c r="S138" s="208"/>
      <c r="T138" s="208"/>
      <c r="U138" s="215"/>
      <c r="V138" s="190"/>
      <c r="W138" s="190"/>
    </row>
    <row r="139" spans="1:23" ht="34.5" customHeight="1">
      <c r="A139" s="238"/>
      <c r="B139" s="233"/>
      <c r="C139" s="200"/>
      <c r="D139" s="236"/>
      <c r="E139" s="202"/>
      <c r="F139" s="237"/>
      <c r="G139" s="200"/>
      <c r="H139" s="204"/>
      <c r="I139" s="205"/>
      <c r="J139" s="206"/>
      <c r="K139" s="207"/>
      <c r="L139" s="208"/>
      <c r="M139" s="208"/>
      <c r="N139" s="208"/>
      <c r="O139" s="208"/>
      <c r="P139" s="208"/>
      <c r="Q139" s="204"/>
      <c r="R139" s="208"/>
      <c r="S139" s="208"/>
      <c r="T139" s="208"/>
      <c r="U139" s="215"/>
      <c r="V139" s="190"/>
      <c r="W139" s="190"/>
    </row>
    <row r="140" spans="1:23" ht="34.5" customHeight="1">
      <c r="A140" s="238"/>
      <c r="B140" s="233"/>
      <c r="C140" s="200"/>
      <c r="D140" s="236"/>
      <c r="E140" s="202"/>
      <c r="F140" s="237"/>
      <c r="G140" s="200"/>
      <c r="H140" s="204"/>
      <c r="I140" s="205"/>
      <c r="J140" s="206"/>
      <c r="K140" s="207"/>
      <c r="L140" s="208"/>
      <c r="M140" s="208"/>
      <c r="N140" s="208"/>
      <c r="O140" s="208"/>
      <c r="P140" s="208"/>
      <c r="Q140" s="204"/>
      <c r="R140" s="208"/>
      <c r="S140" s="208"/>
      <c r="T140" s="208"/>
      <c r="U140" s="215"/>
      <c r="V140" s="190"/>
      <c r="W140" s="190"/>
    </row>
    <row r="141" spans="1:23" ht="34.5" customHeight="1">
      <c r="A141" s="238"/>
      <c r="B141" s="233"/>
      <c r="C141" s="200"/>
      <c r="D141" s="236"/>
      <c r="E141" s="202"/>
      <c r="F141" s="237"/>
      <c r="G141" s="200"/>
      <c r="H141" s="204"/>
      <c r="I141" s="205"/>
      <c r="J141" s="206"/>
      <c r="K141" s="207"/>
      <c r="L141" s="208"/>
      <c r="M141" s="208"/>
      <c r="N141" s="208"/>
      <c r="O141" s="208"/>
      <c r="P141" s="208"/>
      <c r="Q141" s="204"/>
      <c r="R141" s="208"/>
      <c r="S141" s="208"/>
      <c r="T141" s="208"/>
      <c r="U141" s="215"/>
      <c r="V141" s="190"/>
      <c r="W141" s="190"/>
    </row>
    <row r="142" spans="1:23" ht="34.5" customHeight="1">
      <c r="A142" s="238"/>
      <c r="B142" s="233"/>
      <c r="C142" s="200"/>
      <c r="D142" s="236"/>
      <c r="E142" s="202"/>
      <c r="F142" s="237"/>
      <c r="G142" s="200"/>
      <c r="H142" s="204"/>
      <c r="I142" s="205"/>
      <c r="J142" s="206"/>
      <c r="K142" s="207"/>
      <c r="L142" s="208"/>
      <c r="M142" s="208"/>
      <c r="N142" s="208"/>
      <c r="O142" s="208"/>
      <c r="P142" s="208"/>
      <c r="Q142" s="204"/>
      <c r="R142" s="208"/>
      <c r="S142" s="208"/>
      <c r="T142" s="208"/>
      <c r="U142" s="215"/>
      <c r="V142" s="190"/>
      <c r="W142" s="190"/>
    </row>
    <row r="143" spans="1:23" ht="34.5" customHeight="1">
      <c r="A143" s="238"/>
      <c r="B143" s="233"/>
      <c r="C143" s="200"/>
      <c r="D143" s="236"/>
      <c r="E143" s="202"/>
      <c r="F143" s="237"/>
      <c r="G143" s="200"/>
      <c r="H143" s="204"/>
      <c r="I143" s="205"/>
      <c r="J143" s="206"/>
      <c r="K143" s="207"/>
      <c r="L143" s="208"/>
      <c r="M143" s="208"/>
      <c r="N143" s="208"/>
      <c r="O143" s="208"/>
      <c r="P143" s="208"/>
      <c r="Q143" s="204"/>
      <c r="R143" s="208"/>
      <c r="S143" s="208"/>
      <c r="T143" s="208"/>
      <c r="U143" s="215"/>
      <c r="V143" s="190"/>
      <c r="W143" s="190"/>
    </row>
    <row r="144" spans="1:23" ht="34.5" customHeight="1">
      <c r="A144" s="238"/>
      <c r="B144" s="233"/>
      <c r="C144" s="200"/>
      <c r="D144" s="236"/>
      <c r="E144" s="202"/>
      <c r="F144" s="237"/>
      <c r="G144" s="200"/>
      <c r="H144" s="204"/>
      <c r="I144" s="205"/>
      <c r="J144" s="206"/>
      <c r="K144" s="207"/>
      <c r="L144" s="208"/>
      <c r="M144" s="208"/>
      <c r="N144" s="208"/>
      <c r="O144" s="208"/>
      <c r="P144" s="208"/>
      <c r="Q144" s="204"/>
      <c r="R144" s="208"/>
      <c r="S144" s="208"/>
      <c r="T144" s="208"/>
      <c r="U144" s="215"/>
      <c r="V144" s="190"/>
      <c r="W144" s="190"/>
    </row>
    <row r="145" spans="1:23" ht="34.5" customHeight="1">
      <c r="A145" s="238"/>
      <c r="B145" s="233"/>
      <c r="C145" s="200"/>
      <c r="D145" s="236"/>
      <c r="E145" s="202"/>
      <c r="F145" s="237"/>
      <c r="G145" s="200"/>
      <c r="H145" s="204"/>
      <c r="I145" s="205"/>
      <c r="J145" s="206"/>
      <c r="K145" s="207"/>
      <c r="L145" s="208"/>
      <c r="M145" s="208"/>
      <c r="N145" s="208"/>
      <c r="O145" s="208"/>
      <c r="P145" s="208"/>
      <c r="Q145" s="204"/>
      <c r="R145" s="208"/>
      <c r="S145" s="208"/>
      <c r="T145" s="208"/>
      <c r="U145" s="215"/>
      <c r="V145" s="190"/>
      <c r="W145" s="190"/>
    </row>
    <row r="146" spans="1:23" ht="34.5" customHeight="1">
      <c r="A146" s="238"/>
      <c r="B146" s="233"/>
      <c r="C146" s="200"/>
      <c r="D146" s="236"/>
      <c r="E146" s="202"/>
      <c r="F146" s="237"/>
      <c r="G146" s="200"/>
      <c r="H146" s="204"/>
      <c r="I146" s="205"/>
      <c r="J146" s="206"/>
      <c r="K146" s="207"/>
      <c r="L146" s="208"/>
      <c r="M146" s="208"/>
      <c r="N146" s="208"/>
      <c r="O146" s="208"/>
      <c r="P146" s="208"/>
      <c r="Q146" s="204"/>
      <c r="R146" s="208"/>
      <c r="S146" s="208"/>
      <c r="T146" s="208"/>
      <c r="U146" s="215"/>
      <c r="V146" s="190"/>
      <c r="W146" s="190"/>
    </row>
    <row r="147" spans="1:23" ht="34.5" customHeight="1">
      <c r="A147" s="238"/>
      <c r="B147" s="233"/>
      <c r="C147" s="200"/>
      <c r="D147" s="236"/>
      <c r="E147" s="202"/>
      <c r="F147" s="237"/>
      <c r="G147" s="200"/>
      <c r="H147" s="204"/>
      <c r="I147" s="205"/>
      <c r="J147" s="206"/>
      <c r="K147" s="207"/>
      <c r="L147" s="208"/>
      <c r="M147" s="208"/>
      <c r="N147" s="208"/>
      <c r="O147" s="208"/>
      <c r="P147" s="208"/>
      <c r="Q147" s="204"/>
      <c r="R147" s="208"/>
      <c r="S147" s="208"/>
      <c r="T147" s="208"/>
      <c r="U147" s="215"/>
      <c r="V147" s="190"/>
      <c r="W147" s="190"/>
    </row>
    <row r="148" spans="1:23" ht="34.5" customHeight="1">
      <c r="A148" s="238"/>
      <c r="B148" s="233"/>
      <c r="C148" s="200"/>
      <c r="D148" s="236"/>
      <c r="E148" s="202"/>
      <c r="F148" s="237"/>
      <c r="G148" s="200"/>
      <c r="H148" s="204"/>
      <c r="I148" s="205"/>
      <c r="J148" s="206"/>
      <c r="K148" s="207"/>
      <c r="L148" s="208"/>
      <c r="M148" s="208"/>
      <c r="N148" s="208"/>
      <c r="O148" s="208"/>
      <c r="P148" s="208"/>
      <c r="Q148" s="204"/>
      <c r="R148" s="208"/>
      <c r="S148" s="208"/>
      <c r="T148" s="208"/>
      <c r="U148" s="215"/>
      <c r="V148" s="190"/>
      <c r="W148" s="190"/>
    </row>
    <row r="149" spans="1:23" ht="34.5" customHeight="1">
      <c r="A149" s="238"/>
      <c r="B149" s="233"/>
      <c r="C149" s="200"/>
      <c r="D149" s="236"/>
      <c r="E149" s="202"/>
      <c r="F149" s="237"/>
      <c r="G149" s="200"/>
      <c r="H149" s="204"/>
      <c r="I149" s="205"/>
      <c r="J149" s="206"/>
      <c r="K149" s="207"/>
      <c r="L149" s="208"/>
      <c r="M149" s="208"/>
      <c r="N149" s="208"/>
      <c r="O149" s="208"/>
      <c r="P149" s="208"/>
      <c r="Q149" s="204"/>
      <c r="R149" s="208"/>
      <c r="S149" s="208"/>
      <c r="T149" s="208"/>
      <c r="U149" s="215"/>
      <c r="V149" s="190"/>
      <c r="W149" s="190"/>
    </row>
    <row r="150" spans="1:23" ht="34.5" customHeight="1">
      <c r="A150" s="238"/>
      <c r="B150" s="233"/>
      <c r="C150" s="200"/>
      <c r="D150" s="236"/>
      <c r="E150" s="202"/>
      <c r="F150" s="237"/>
      <c r="G150" s="200"/>
      <c r="H150" s="204"/>
      <c r="I150" s="205"/>
      <c r="J150" s="206"/>
      <c r="K150" s="207"/>
      <c r="L150" s="208"/>
      <c r="M150" s="208"/>
      <c r="N150" s="208"/>
      <c r="O150" s="208"/>
      <c r="P150" s="208"/>
      <c r="Q150" s="204"/>
      <c r="R150" s="208"/>
      <c r="S150" s="208"/>
      <c r="T150" s="208"/>
      <c r="U150" s="215"/>
      <c r="V150" s="190"/>
      <c r="W150" s="190"/>
    </row>
    <row r="151" spans="1:23" ht="34.5" customHeight="1">
      <c r="A151" s="238"/>
      <c r="B151" s="233"/>
      <c r="C151" s="200"/>
      <c r="D151" s="236"/>
      <c r="E151" s="202"/>
      <c r="F151" s="237"/>
      <c r="G151" s="200"/>
      <c r="H151" s="204"/>
      <c r="I151" s="205"/>
      <c r="J151" s="206"/>
      <c r="K151" s="207"/>
      <c r="L151" s="208"/>
      <c r="M151" s="208"/>
      <c r="N151" s="208"/>
      <c r="O151" s="208"/>
      <c r="P151" s="208"/>
      <c r="Q151" s="204"/>
      <c r="R151" s="208"/>
      <c r="S151" s="208"/>
      <c r="T151" s="208"/>
      <c r="U151" s="215"/>
      <c r="V151" s="190"/>
      <c r="W151" s="190"/>
    </row>
    <row r="152" spans="1:23" ht="34.5" customHeight="1">
      <c r="A152" s="238"/>
      <c r="B152" s="233"/>
      <c r="C152" s="200"/>
      <c r="D152" s="236"/>
      <c r="E152" s="202"/>
      <c r="F152" s="237"/>
      <c r="G152" s="200"/>
      <c r="H152" s="204"/>
      <c r="I152" s="205"/>
      <c r="J152" s="206"/>
      <c r="K152" s="207"/>
      <c r="L152" s="208"/>
      <c r="M152" s="208"/>
      <c r="N152" s="208"/>
      <c r="O152" s="208"/>
      <c r="P152" s="208"/>
      <c r="Q152" s="204"/>
      <c r="R152" s="208"/>
      <c r="S152" s="208"/>
      <c r="T152" s="208"/>
      <c r="U152" s="215"/>
      <c r="V152" s="190"/>
      <c r="W152" s="190"/>
    </row>
    <row r="153" spans="1:23" ht="34.5" customHeight="1">
      <c r="A153" s="238"/>
      <c r="B153" s="233"/>
      <c r="C153" s="200"/>
      <c r="D153" s="236"/>
      <c r="E153" s="202"/>
      <c r="F153" s="237"/>
      <c r="G153" s="200"/>
      <c r="H153" s="204"/>
      <c r="I153" s="205"/>
      <c r="J153" s="206"/>
      <c r="K153" s="207"/>
      <c r="L153" s="208"/>
      <c r="M153" s="208"/>
      <c r="N153" s="208"/>
      <c r="O153" s="208"/>
      <c r="P153" s="208"/>
      <c r="Q153" s="204"/>
      <c r="R153" s="208"/>
      <c r="S153" s="208"/>
      <c r="T153" s="208"/>
      <c r="U153" s="215"/>
      <c r="V153" s="190"/>
      <c r="W153" s="190"/>
    </row>
    <row r="154" spans="1:23" ht="34.5" customHeight="1">
      <c r="A154" s="238"/>
      <c r="B154" s="233"/>
      <c r="C154" s="200"/>
      <c r="D154" s="236"/>
      <c r="E154" s="202"/>
      <c r="F154" s="237"/>
      <c r="G154" s="200"/>
      <c r="H154" s="204"/>
      <c r="I154" s="205"/>
      <c r="J154" s="206"/>
      <c r="K154" s="207"/>
      <c r="L154" s="208"/>
      <c r="M154" s="208"/>
      <c r="N154" s="208"/>
      <c r="O154" s="208"/>
      <c r="P154" s="208"/>
      <c r="Q154" s="204"/>
      <c r="R154" s="208"/>
      <c r="S154" s="208"/>
      <c r="T154" s="208"/>
      <c r="U154" s="215"/>
      <c r="V154" s="190"/>
      <c r="W154" s="190"/>
    </row>
    <row r="155" spans="1:23" ht="34.5" customHeight="1">
      <c r="A155" s="238"/>
      <c r="B155" s="233"/>
      <c r="C155" s="200"/>
      <c r="D155" s="236"/>
      <c r="E155" s="202"/>
      <c r="F155" s="237"/>
      <c r="G155" s="200"/>
      <c r="H155" s="204"/>
      <c r="I155" s="205"/>
      <c r="J155" s="206"/>
      <c r="K155" s="207"/>
      <c r="L155" s="208"/>
      <c r="M155" s="208"/>
      <c r="N155" s="208"/>
      <c r="O155" s="208"/>
      <c r="P155" s="208"/>
      <c r="Q155" s="204"/>
      <c r="R155" s="208"/>
      <c r="S155" s="208"/>
      <c r="T155" s="208"/>
      <c r="U155" s="215"/>
      <c r="V155" s="190"/>
      <c r="W155" s="190"/>
    </row>
    <row r="156" spans="1:23" ht="34.5" customHeight="1">
      <c r="A156" s="238"/>
      <c r="B156" s="233"/>
      <c r="C156" s="200"/>
      <c r="D156" s="236"/>
      <c r="E156" s="202"/>
      <c r="F156" s="237"/>
      <c r="G156" s="200"/>
      <c r="H156" s="204"/>
      <c r="I156" s="205"/>
      <c r="J156" s="206"/>
      <c r="K156" s="207"/>
      <c r="L156" s="208"/>
      <c r="M156" s="208"/>
      <c r="N156" s="208"/>
      <c r="O156" s="208"/>
      <c r="P156" s="208"/>
      <c r="Q156" s="204"/>
      <c r="R156" s="208"/>
      <c r="S156" s="208"/>
      <c r="T156" s="208"/>
      <c r="U156" s="215"/>
      <c r="V156" s="190"/>
      <c r="W156" s="190"/>
    </row>
    <row r="157" spans="1:23" ht="34.5" customHeight="1">
      <c r="A157" s="238"/>
      <c r="B157" s="233"/>
      <c r="C157" s="200"/>
      <c r="D157" s="236"/>
      <c r="E157" s="202"/>
      <c r="F157" s="237"/>
      <c r="G157" s="200"/>
      <c r="H157" s="204"/>
      <c r="I157" s="205"/>
      <c r="J157" s="206"/>
      <c r="K157" s="207"/>
      <c r="L157" s="208"/>
      <c r="M157" s="208"/>
      <c r="N157" s="208"/>
      <c r="O157" s="208"/>
      <c r="P157" s="208"/>
      <c r="Q157" s="204"/>
      <c r="R157" s="208"/>
      <c r="S157" s="208"/>
      <c r="T157" s="208"/>
      <c r="U157" s="215"/>
      <c r="V157" s="190"/>
      <c r="W157" s="190"/>
    </row>
    <row r="158" spans="1:23" ht="34.5" customHeight="1">
      <c r="A158" s="238"/>
      <c r="B158" s="233"/>
      <c r="C158" s="200"/>
      <c r="D158" s="236"/>
      <c r="E158" s="202"/>
      <c r="F158" s="237"/>
      <c r="G158" s="200"/>
      <c r="H158" s="204"/>
      <c r="I158" s="205"/>
      <c r="J158" s="206"/>
      <c r="K158" s="207"/>
      <c r="L158" s="208"/>
      <c r="M158" s="208"/>
      <c r="N158" s="208"/>
      <c r="O158" s="208"/>
      <c r="P158" s="208"/>
      <c r="Q158" s="204"/>
      <c r="R158" s="208"/>
      <c r="S158" s="208"/>
      <c r="T158" s="208"/>
      <c r="U158" s="215"/>
      <c r="V158" s="190"/>
      <c r="W158" s="190"/>
    </row>
    <row r="159" spans="1:23" ht="34.5" customHeight="1">
      <c r="A159" s="238"/>
      <c r="B159" s="233"/>
      <c r="C159" s="200"/>
      <c r="D159" s="236"/>
      <c r="E159" s="202"/>
      <c r="F159" s="237"/>
      <c r="G159" s="200"/>
      <c r="H159" s="204"/>
      <c r="I159" s="205"/>
      <c r="J159" s="206"/>
      <c r="K159" s="207"/>
      <c r="L159" s="208"/>
      <c r="M159" s="208"/>
      <c r="N159" s="208"/>
      <c r="O159" s="208"/>
      <c r="P159" s="208"/>
      <c r="Q159" s="204"/>
      <c r="R159" s="208"/>
      <c r="S159" s="208"/>
      <c r="T159" s="208"/>
      <c r="U159" s="215"/>
      <c r="V159" s="190"/>
      <c r="W159" s="190"/>
    </row>
    <row r="160" spans="1:23" ht="34.5" customHeight="1">
      <c r="A160" s="238"/>
      <c r="B160" s="233"/>
      <c r="C160" s="200"/>
      <c r="D160" s="236"/>
      <c r="E160" s="202"/>
      <c r="F160" s="237"/>
      <c r="G160" s="200"/>
      <c r="H160" s="204"/>
      <c r="I160" s="205"/>
      <c r="J160" s="206"/>
      <c r="K160" s="207"/>
      <c r="L160" s="208"/>
      <c r="M160" s="208"/>
      <c r="N160" s="208"/>
      <c r="O160" s="208"/>
      <c r="P160" s="208"/>
      <c r="Q160" s="204"/>
      <c r="R160" s="208"/>
      <c r="S160" s="208"/>
      <c r="T160" s="208"/>
      <c r="U160" s="215"/>
      <c r="V160" s="190"/>
      <c r="W160" s="190"/>
    </row>
    <row r="161" spans="1:23" ht="34.5" customHeight="1">
      <c r="A161" s="238"/>
      <c r="B161" s="233"/>
      <c r="C161" s="200"/>
      <c r="D161" s="236"/>
      <c r="E161" s="202"/>
      <c r="F161" s="237"/>
      <c r="G161" s="200"/>
      <c r="H161" s="204"/>
      <c r="I161" s="205"/>
      <c r="J161" s="206"/>
      <c r="K161" s="207"/>
      <c r="L161" s="208"/>
      <c r="M161" s="208"/>
      <c r="N161" s="208"/>
      <c r="O161" s="208"/>
      <c r="P161" s="208"/>
      <c r="Q161" s="204"/>
      <c r="R161" s="208"/>
      <c r="S161" s="208"/>
      <c r="T161" s="208"/>
      <c r="U161" s="215"/>
      <c r="V161" s="190"/>
      <c r="W161" s="190"/>
    </row>
    <row r="162" spans="1:23" ht="34.5" customHeight="1">
      <c r="A162" s="238"/>
      <c r="B162" s="233"/>
      <c r="C162" s="200"/>
      <c r="D162" s="236"/>
      <c r="E162" s="202"/>
      <c r="F162" s="237"/>
      <c r="G162" s="200"/>
      <c r="H162" s="204"/>
      <c r="I162" s="205"/>
      <c r="J162" s="206"/>
      <c r="K162" s="207"/>
      <c r="L162" s="208"/>
      <c r="M162" s="208"/>
      <c r="N162" s="208"/>
      <c r="O162" s="208"/>
      <c r="P162" s="208"/>
      <c r="Q162" s="204"/>
      <c r="R162" s="208"/>
      <c r="S162" s="208"/>
      <c r="T162" s="208"/>
      <c r="U162" s="215"/>
      <c r="V162" s="190"/>
      <c r="W162" s="190"/>
    </row>
    <row r="163" spans="1:23" ht="34.5" customHeight="1">
      <c r="A163" s="238"/>
      <c r="B163" s="233"/>
      <c r="C163" s="200"/>
      <c r="D163" s="236"/>
      <c r="E163" s="202"/>
      <c r="F163" s="237"/>
      <c r="G163" s="200"/>
      <c r="H163" s="204"/>
      <c r="I163" s="208"/>
      <c r="J163" s="213"/>
      <c r="K163" s="207"/>
      <c r="L163" s="208"/>
      <c r="M163" s="208"/>
      <c r="N163" s="208"/>
      <c r="O163" s="208"/>
      <c r="P163" s="208"/>
      <c r="Q163" s="204"/>
      <c r="R163" s="208"/>
      <c r="S163" s="208"/>
      <c r="T163" s="208"/>
      <c r="U163" s="215"/>
      <c r="V163" s="190"/>
      <c r="W163" s="190"/>
    </row>
    <row r="164" spans="1:23" ht="34.5" customHeight="1">
      <c r="A164" s="238"/>
      <c r="B164" s="233"/>
      <c r="C164" s="200"/>
      <c r="D164" s="236"/>
      <c r="E164" s="202"/>
      <c r="F164" s="237"/>
      <c r="G164" s="200"/>
      <c r="H164" s="204"/>
      <c r="I164" s="205"/>
      <c r="J164" s="206"/>
      <c r="K164" s="207"/>
      <c r="L164" s="208"/>
      <c r="M164" s="208"/>
      <c r="N164" s="208"/>
      <c r="O164" s="208"/>
      <c r="P164" s="208"/>
      <c r="Q164" s="204"/>
      <c r="R164" s="208"/>
      <c r="S164" s="208"/>
      <c r="T164" s="208"/>
      <c r="U164" s="215"/>
      <c r="V164" s="190"/>
      <c r="W164" s="190"/>
    </row>
    <row r="165" spans="1:23" ht="34.5" customHeight="1">
      <c r="A165" s="238"/>
      <c r="B165" s="233"/>
      <c r="C165" s="200"/>
      <c r="D165" s="236"/>
      <c r="E165" s="202"/>
      <c r="F165" s="237"/>
      <c r="G165" s="200"/>
      <c r="H165" s="204"/>
      <c r="I165" s="205"/>
      <c r="J165" s="206"/>
      <c r="K165" s="207"/>
      <c r="L165" s="208"/>
      <c r="M165" s="208"/>
      <c r="N165" s="208"/>
      <c r="O165" s="208"/>
      <c r="P165" s="208"/>
      <c r="Q165" s="204"/>
      <c r="R165" s="208"/>
      <c r="S165" s="208"/>
      <c r="T165" s="208"/>
      <c r="U165" s="215"/>
      <c r="V165" s="190"/>
      <c r="W165" s="190"/>
    </row>
    <row r="166" spans="1:23" ht="34.5" customHeight="1">
      <c r="A166" s="238"/>
      <c r="B166" s="233"/>
      <c r="C166" s="200"/>
      <c r="D166" s="236"/>
      <c r="E166" s="202"/>
      <c r="F166" s="237"/>
      <c r="G166" s="200"/>
      <c r="H166" s="204"/>
      <c r="I166" s="205"/>
      <c r="J166" s="206"/>
      <c r="K166" s="207"/>
      <c r="L166" s="208"/>
      <c r="M166" s="208"/>
      <c r="N166" s="208"/>
      <c r="O166" s="208"/>
      <c r="P166" s="208"/>
      <c r="Q166" s="204"/>
      <c r="R166" s="208"/>
      <c r="S166" s="208"/>
      <c r="T166" s="208"/>
      <c r="U166" s="215"/>
      <c r="V166" s="190"/>
      <c r="W166" s="190"/>
    </row>
    <row r="167" spans="1:23" ht="34.5" customHeight="1">
      <c r="A167" s="238"/>
      <c r="B167" s="233"/>
      <c r="C167" s="200"/>
      <c r="D167" s="236"/>
      <c r="E167" s="202"/>
      <c r="F167" s="237"/>
      <c r="G167" s="200"/>
      <c r="H167" s="204"/>
      <c r="I167" s="205"/>
      <c r="J167" s="206"/>
      <c r="K167" s="207"/>
      <c r="L167" s="208"/>
      <c r="M167" s="208"/>
      <c r="N167" s="208"/>
      <c r="O167" s="208"/>
      <c r="P167" s="208"/>
      <c r="Q167" s="204"/>
      <c r="R167" s="208"/>
      <c r="S167" s="208"/>
      <c r="T167" s="208"/>
      <c r="U167" s="215"/>
      <c r="V167" s="190"/>
      <c r="W167" s="190"/>
    </row>
    <row r="168" spans="1:23" ht="34.5" customHeight="1">
      <c r="A168" s="238"/>
      <c r="B168" s="233"/>
      <c r="C168" s="200"/>
      <c r="D168" s="236"/>
      <c r="E168" s="202"/>
      <c r="F168" s="237"/>
      <c r="G168" s="200"/>
      <c r="H168" s="204"/>
      <c r="I168" s="205"/>
      <c r="J168" s="206"/>
      <c r="K168" s="207"/>
      <c r="L168" s="208"/>
      <c r="M168" s="208"/>
      <c r="N168" s="208"/>
      <c r="O168" s="208"/>
      <c r="P168" s="208"/>
      <c r="Q168" s="204"/>
      <c r="R168" s="208"/>
      <c r="S168" s="208"/>
      <c r="T168" s="208"/>
      <c r="U168" s="215"/>
      <c r="V168" s="190"/>
      <c r="W168" s="190"/>
    </row>
    <row r="169" spans="1:23" ht="34.5" customHeight="1" thickBot="1">
      <c r="A169" s="238"/>
      <c r="B169" s="239"/>
      <c r="C169" s="240"/>
      <c r="D169" s="241"/>
      <c r="E169" s="242"/>
      <c r="F169" s="243"/>
      <c r="G169" s="240"/>
      <c r="H169" s="244"/>
      <c r="I169" s="245"/>
      <c r="J169" s="246"/>
      <c r="K169" s="247"/>
      <c r="L169" s="248"/>
      <c r="M169" s="248"/>
      <c r="N169" s="248"/>
      <c r="O169" s="248"/>
      <c r="P169" s="248"/>
      <c r="Q169" s="244"/>
      <c r="R169" s="248"/>
      <c r="S169" s="248"/>
      <c r="T169" s="248"/>
      <c r="U169" s="313"/>
      <c r="V169" s="190"/>
      <c r="W169" s="190"/>
    </row>
  </sheetData>
  <sheetProtection/>
  <mergeCells count="8">
    <mergeCell ref="A6:W6"/>
    <mergeCell ref="P4:U4"/>
    <mergeCell ref="A2:C4"/>
    <mergeCell ref="D2:O2"/>
    <mergeCell ref="D3:O3"/>
    <mergeCell ref="D4:O4"/>
    <mergeCell ref="P2:U2"/>
    <mergeCell ref="P3:U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Diana Tellez</cp:lastModifiedBy>
  <cp:lastPrinted>2018-08-06T17:43:10Z</cp:lastPrinted>
  <dcterms:created xsi:type="dcterms:W3CDTF">2017-01-30T19:47:44Z</dcterms:created>
  <dcterms:modified xsi:type="dcterms:W3CDTF">2021-12-30T15:28:02Z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